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p\groups\IEP\03_Materialy_a_podklady\02_Komentare\2020_X_Skládky_za_humnom\"/>
    </mc:Choice>
  </mc:AlternateContent>
  <bookViews>
    <workbookView xWindow="0" yWindow="0" windowWidth="28800" windowHeight="13635"/>
  </bookViews>
  <sheets>
    <sheet name="Skládky" sheetId="1" r:id="rId1"/>
    <sheet name="Skládkovanie" sheetId="3" r:id="rId2"/>
  </sheets>
  <definedNames>
    <definedName name="_xlnm._FilterDatabase" localSheetId="0" hidden="1">Skládky!$A$2:$AH$104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0" i="1" l="1"/>
  <c r="AH4" i="1"/>
  <c r="AH17" i="1"/>
  <c r="AH8" i="1"/>
  <c r="AH11" i="1"/>
  <c r="AH6" i="1"/>
  <c r="AH7" i="1"/>
  <c r="AH10" i="1"/>
  <c r="AH5" i="1"/>
  <c r="AH29" i="1"/>
  <c r="AH18" i="1"/>
  <c r="AH9" i="1"/>
  <c r="AH12" i="1"/>
  <c r="AH13" i="1"/>
  <c r="AH41" i="1"/>
  <c r="AH36" i="1"/>
  <c r="AH14" i="1"/>
  <c r="AH15" i="1"/>
  <c r="AH16" i="1"/>
  <c r="AH19" i="1"/>
  <c r="AH33" i="1"/>
  <c r="AH44" i="1"/>
  <c r="AH42" i="1"/>
  <c r="AH43" i="1"/>
  <c r="AH21" i="1"/>
  <c r="AH22" i="1"/>
  <c r="AH23" i="1"/>
  <c r="AH24" i="1"/>
  <c r="AH25" i="1"/>
  <c r="AH26" i="1"/>
  <c r="AH27" i="1"/>
  <c r="AH28" i="1"/>
  <c r="AH30" i="1"/>
  <c r="AH31" i="1"/>
  <c r="AH32" i="1"/>
  <c r="AH35" i="1"/>
  <c r="AH34" i="1"/>
  <c r="AH37" i="1"/>
  <c r="AH38" i="1"/>
  <c r="AH40" i="1"/>
  <c r="AH39" i="1"/>
  <c r="AH45" i="1"/>
  <c r="AH65" i="1"/>
  <c r="AH55" i="1"/>
  <c r="AH46" i="1"/>
  <c r="AH90" i="1"/>
  <c r="AH91" i="1"/>
  <c r="AH84" i="1"/>
  <c r="AH85" i="1"/>
  <c r="AH92" i="1"/>
  <c r="AH93" i="1"/>
  <c r="AH47" i="1"/>
  <c r="AH75" i="1"/>
  <c r="AH94" i="1"/>
  <c r="AH48" i="1"/>
  <c r="AH58" i="1"/>
  <c r="AH76" i="1"/>
  <c r="AH66" i="1"/>
  <c r="AH95" i="1"/>
  <c r="AH59" i="1"/>
  <c r="AH67" i="1"/>
  <c r="AH100" i="1"/>
  <c r="AH68" i="1"/>
  <c r="AH86" i="1"/>
  <c r="AH87" i="1"/>
  <c r="AH77" i="1"/>
  <c r="AH69" i="1"/>
  <c r="AH70" i="1"/>
  <c r="AH88" i="1"/>
  <c r="AH89" i="1"/>
  <c r="AH71" i="1"/>
  <c r="AH78" i="1"/>
  <c r="AH101" i="1"/>
  <c r="AH79" i="1"/>
  <c r="AH49" i="1"/>
  <c r="AH96" i="1"/>
  <c r="AH102" i="1"/>
  <c r="AH97" i="1"/>
  <c r="AH80" i="1"/>
  <c r="AH72" i="1"/>
  <c r="AH103" i="1"/>
  <c r="AH73" i="1"/>
  <c r="AH60" i="1"/>
  <c r="AH81" i="1"/>
  <c r="AH82" i="1"/>
  <c r="AH61" i="1"/>
  <c r="AH50" i="1"/>
  <c r="AH98" i="1"/>
  <c r="AH104" i="1"/>
  <c r="AH99" i="1"/>
  <c r="AH51" i="1"/>
  <c r="AH74" i="1"/>
  <c r="AH56" i="1"/>
  <c r="AH52" i="1"/>
  <c r="AH83" i="1"/>
  <c r="AH53" i="1"/>
  <c r="AH62" i="1"/>
  <c r="AH63" i="1"/>
  <c r="AH54" i="1"/>
  <c r="AH64" i="1"/>
  <c r="AH57" i="1"/>
  <c r="AH3" i="1"/>
  <c r="X3" i="1" l="1"/>
  <c r="AA4" i="1" l="1"/>
  <c r="AA17" i="1"/>
  <c r="AA3" i="1"/>
  <c r="Z33" i="1"/>
  <c r="X34" i="1"/>
  <c r="Y34" i="1"/>
  <c r="Y3" i="1"/>
  <c r="Z3" i="1"/>
  <c r="AC3" i="1"/>
  <c r="AB3" i="1"/>
  <c r="X4" i="1"/>
  <c r="X6" i="1"/>
  <c r="X5" i="1"/>
  <c r="X8" i="1"/>
  <c r="X11" i="1"/>
  <c r="X7" i="1"/>
  <c r="X16" i="1"/>
  <c r="X13" i="1"/>
  <c r="X12" i="1"/>
  <c r="X9" i="1"/>
  <c r="X15" i="1"/>
  <c r="X17" i="1"/>
  <c r="X14" i="1"/>
  <c r="X10" i="1"/>
  <c r="X21" i="1"/>
  <c r="X18" i="1"/>
  <c r="X19" i="1"/>
  <c r="X20" i="1"/>
  <c r="X23" i="1"/>
  <c r="X22" i="1"/>
  <c r="X29" i="1"/>
  <c r="X36" i="1"/>
  <c r="X25" i="1"/>
  <c r="X24" i="1"/>
  <c r="X26" i="1"/>
  <c r="X27" i="1"/>
  <c r="X28" i="1"/>
  <c r="X32" i="1"/>
  <c r="X31" i="1"/>
  <c r="X30" i="1"/>
  <c r="X33" i="1"/>
  <c r="X35" i="1"/>
  <c r="X38" i="1"/>
  <c r="X37" i="1"/>
  <c r="X40" i="1"/>
  <c r="X39" i="1"/>
  <c r="X41" i="1"/>
  <c r="X44" i="1"/>
  <c r="X42" i="1"/>
  <c r="X43" i="1"/>
  <c r="X45" i="1"/>
  <c r="X65" i="1"/>
  <c r="X55" i="1"/>
  <c r="X46" i="1"/>
  <c r="X62" i="1"/>
  <c r="X63" i="1"/>
  <c r="X90" i="1"/>
  <c r="X91" i="1"/>
  <c r="X84" i="1"/>
  <c r="X85" i="1"/>
  <c r="X92" i="1"/>
  <c r="X93" i="1"/>
  <c r="X47" i="1"/>
  <c r="X75" i="1"/>
  <c r="X94" i="1"/>
  <c r="X48" i="1"/>
  <c r="X58" i="1"/>
  <c r="X76" i="1"/>
  <c r="X66" i="1"/>
  <c r="X95" i="1"/>
  <c r="X59" i="1"/>
  <c r="X67" i="1"/>
  <c r="X100" i="1"/>
  <c r="X68" i="1"/>
  <c r="X86" i="1"/>
  <c r="X87" i="1"/>
  <c r="X54" i="1"/>
  <c r="X77" i="1"/>
  <c r="X64" i="1"/>
  <c r="X69" i="1"/>
  <c r="X70" i="1"/>
  <c r="X88" i="1"/>
  <c r="X89" i="1"/>
  <c r="X71" i="1"/>
  <c r="X78" i="1"/>
  <c r="X101" i="1"/>
  <c r="X79" i="1"/>
  <c r="X57" i="1"/>
  <c r="X49" i="1"/>
  <c r="X96" i="1"/>
  <c r="X102" i="1"/>
  <c r="X97" i="1"/>
  <c r="X80" i="1"/>
  <c r="X72" i="1"/>
  <c r="X103" i="1"/>
  <c r="X73" i="1"/>
  <c r="X60" i="1"/>
  <c r="X81" i="1"/>
  <c r="X82" i="1"/>
  <c r="X61" i="1"/>
  <c r="X50" i="1"/>
  <c r="X98" i="1"/>
  <c r="X104" i="1"/>
  <c r="X99" i="1"/>
  <c r="X51" i="1"/>
  <c r="X74" i="1"/>
  <c r="X56" i="1"/>
  <c r="X52" i="1"/>
  <c r="X83" i="1"/>
  <c r="X53" i="1"/>
  <c r="AC53" i="1"/>
  <c r="AB53" i="1"/>
  <c r="AA53" i="1"/>
  <c r="Z53" i="1"/>
  <c r="Y53" i="1"/>
  <c r="AC83" i="1"/>
  <c r="AB83" i="1"/>
  <c r="AA83" i="1"/>
  <c r="Z83" i="1"/>
  <c r="Y83" i="1"/>
  <c r="AC52" i="1"/>
  <c r="AB52" i="1"/>
  <c r="AA52" i="1"/>
  <c r="Z52" i="1"/>
  <c r="Y52" i="1"/>
  <c r="AC56" i="1"/>
  <c r="AB56" i="1"/>
  <c r="AA56" i="1"/>
  <c r="Z56" i="1"/>
  <c r="Y56" i="1"/>
  <c r="AC74" i="1"/>
  <c r="AB74" i="1"/>
  <c r="AA74" i="1"/>
  <c r="Z74" i="1"/>
  <c r="Y74" i="1"/>
  <c r="AC51" i="1"/>
  <c r="AB51" i="1"/>
  <c r="AA51" i="1"/>
  <c r="Z51" i="1"/>
  <c r="Y51" i="1"/>
  <c r="AC99" i="1"/>
  <c r="AB99" i="1"/>
  <c r="AA99" i="1"/>
  <c r="Z99" i="1"/>
  <c r="Y99" i="1"/>
  <c r="AC104" i="1"/>
  <c r="AB104" i="1"/>
  <c r="AA104" i="1"/>
  <c r="Z104" i="1"/>
  <c r="Y104" i="1"/>
  <c r="AC98" i="1"/>
  <c r="AB98" i="1"/>
  <c r="AA98" i="1"/>
  <c r="Z98" i="1"/>
  <c r="Y98" i="1"/>
  <c r="AC50" i="1"/>
  <c r="AB50" i="1"/>
  <c r="AA50" i="1"/>
  <c r="Z50" i="1"/>
  <c r="Y50" i="1"/>
  <c r="AC61" i="1"/>
  <c r="AB61" i="1"/>
  <c r="AA61" i="1"/>
  <c r="Z61" i="1"/>
  <c r="Y61" i="1"/>
  <c r="AC82" i="1"/>
  <c r="AB82" i="1"/>
  <c r="AA82" i="1"/>
  <c r="Z82" i="1"/>
  <c r="Y82" i="1"/>
  <c r="AC81" i="1"/>
  <c r="AB81" i="1"/>
  <c r="AA81" i="1"/>
  <c r="Z81" i="1"/>
  <c r="Y81" i="1"/>
  <c r="AC60" i="1"/>
  <c r="AB60" i="1"/>
  <c r="AA60" i="1"/>
  <c r="Z60" i="1"/>
  <c r="Y60" i="1"/>
  <c r="AC73" i="1"/>
  <c r="AB73" i="1"/>
  <c r="AA73" i="1"/>
  <c r="Z73" i="1"/>
  <c r="Y73" i="1"/>
  <c r="AC103" i="1"/>
  <c r="AB103" i="1"/>
  <c r="AA103" i="1"/>
  <c r="Z103" i="1"/>
  <c r="Y103" i="1"/>
  <c r="AC72" i="1"/>
  <c r="AB72" i="1"/>
  <c r="AA72" i="1"/>
  <c r="Z72" i="1"/>
  <c r="Y72" i="1"/>
  <c r="AC80" i="1"/>
  <c r="AB80" i="1"/>
  <c r="AA80" i="1"/>
  <c r="Z80" i="1"/>
  <c r="Y80" i="1"/>
  <c r="AC97" i="1"/>
  <c r="AB97" i="1"/>
  <c r="AA97" i="1"/>
  <c r="Z97" i="1"/>
  <c r="Y97" i="1"/>
  <c r="AC102" i="1"/>
  <c r="AB102" i="1"/>
  <c r="AA102" i="1"/>
  <c r="Z102" i="1"/>
  <c r="Y102" i="1"/>
  <c r="AC96" i="1"/>
  <c r="AB96" i="1"/>
  <c r="AA96" i="1"/>
  <c r="Z96" i="1"/>
  <c r="Y96" i="1"/>
  <c r="AC49" i="1"/>
  <c r="AB49" i="1"/>
  <c r="AA49" i="1"/>
  <c r="Z49" i="1"/>
  <c r="Y49" i="1"/>
  <c r="AC57" i="1"/>
  <c r="AB57" i="1"/>
  <c r="AA57" i="1"/>
  <c r="Z57" i="1"/>
  <c r="Y57" i="1"/>
  <c r="AC79" i="1"/>
  <c r="AB79" i="1"/>
  <c r="AA79" i="1"/>
  <c r="Z79" i="1"/>
  <c r="Y79" i="1"/>
  <c r="AC101" i="1"/>
  <c r="AB101" i="1"/>
  <c r="AA101" i="1"/>
  <c r="Z101" i="1"/>
  <c r="Y101" i="1"/>
  <c r="AC78" i="1"/>
  <c r="AB78" i="1"/>
  <c r="AA78" i="1"/>
  <c r="Z78" i="1"/>
  <c r="Y78" i="1"/>
  <c r="AC71" i="1"/>
  <c r="AB71" i="1"/>
  <c r="AA71" i="1"/>
  <c r="Z71" i="1"/>
  <c r="Y71" i="1"/>
  <c r="AC89" i="1"/>
  <c r="AB89" i="1"/>
  <c r="AA89" i="1"/>
  <c r="Z89" i="1"/>
  <c r="Y89" i="1"/>
  <c r="AC88" i="1"/>
  <c r="AB88" i="1"/>
  <c r="AA88" i="1"/>
  <c r="Z88" i="1"/>
  <c r="Y88" i="1"/>
  <c r="AC70" i="1"/>
  <c r="AB70" i="1"/>
  <c r="AA70" i="1"/>
  <c r="Z70" i="1"/>
  <c r="Y70" i="1"/>
  <c r="AC69" i="1"/>
  <c r="AB69" i="1"/>
  <c r="AA69" i="1"/>
  <c r="Z69" i="1"/>
  <c r="Y69" i="1"/>
  <c r="AC64" i="1"/>
  <c r="AB64" i="1"/>
  <c r="AA64" i="1"/>
  <c r="Z64" i="1"/>
  <c r="Y64" i="1"/>
  <c r="AC77" i="1"/>
  <c r="AB77" i="1"/>
  <c r="AA77" i="1"/>
  <c r="Z77" i="1"/>
  <c r="Y77" i="1"/>
  <c r="AC54" i="1"/>
  <c r="AB54" i="1"/>
  <c r="AA54" i="1"/>
  <c r="Z54" i="1"/>
  <c r="Y54" i="1"/>
  <c r="AC87" i="1"/>
  <c r="AB87" i="1"/>
  <c r="AA87" i="1"/>
  <c r="Z87" i="1"/>
  <c r="Y87" i="1"/>
  <c r="AC86" i="1"/>
  <c r="AB86" i="1"/>
  <c r="AA86" i="1"/>
  <c r="Z86" i="1"/>
  <c r="Y86" i="1"/>
  <c r="AC68" i="1"/>
  <c r="AB68" i="1"/>
  <c r="AA68" i="1"/>
  <c r="Z68" i="1"/>
  <c r="Y68" i="1"/>
  <c r="AC100" i="1"/>
  <c r="AB100" i="1"/>
  <c r="AA100" i="1"/>
  <c r="Z100" i="1"/>
  <c r="Y100" i="1"/>
  <c r="AC67" i="1"/>
  <c r="AB67" i="1"/>
  <c r="AA67" i="1"/>
  <c r="Z67" i="1"/>
  <c r="Y67" i="1"/>
  <c r="AC59" i="1"/>
  <c r="AB59" i="1"/>
  <c r="AA59" i="1"/>
  <c r="Z59" i="1"/>
  <c r="Y59" i="1"/>
  <c r="AC95" i="1"/>
  <c r="AB95" i="1"/>
  <c r="AA95" i="1"/>
  <c r="Z95" i="1"/>
  <c r="Y95" i="1"/>
  <c r="AC66" i="1"/>
  <c r="AB66" i="1"/>
  <c r="AA66" i="1"/>
  <c r="Z66" i="1"/>
  <c r="Y66" i="1"/>
  <c r="AC76" i="1"/>
  <c r="AB76" i="1"/>
  <c r="AA76" i="1"/>
  <c r="Z76" i="1"/>
  <c r="Y76" i="1"/>
  <c r="AC58" i="1"/>
  <c r="AB58" i="1"/>
  <c r="AA58" i="1"/>
  <c r="Z58" i="1"/>
  <c r="Y58" i="1"/>
  <c r="AC48" i="1"/>
  <c r="AB48" i="1"/>
  <c r="AA48" i="1"/>
  <c r="Z48" i="1"/>
  <c r="Y48" i="1"/>
  <c r="AC94" i="1"/>
  <c r="AB94" i="1"/>
  <c r="AA94" i="1"/>
  <c r="Z94" i="1"/>
  <c r="Y94" i="1"/>
  <c r="AC75" i="1"/>
  <c r="AB75" i="1"/>
  <c r="AA75" i="1"/>
  <c r="Z75" i="1"/>
  <c r="Y75" i="1"/>
  <c r="AC47" i="1"/>
  <c r="AB47" i="1"/>
  <c r="AA47" i="1"/>
  <c r="Z47" i="1"/>
  <c r="Y47" i="1"/>
  <c r="AC93" i="1"/>
  <c r="AB93" i="1"/>
  <c r="AA93" i="1"/>
  <c r="Z93" i="1"/>
  <c r="Y93" i="1"/>
  <c r="AC92" i="1"/>
  <c r="AB92" i="1"/>
  <c r="AA92" i="1"/>
  <c r="Z92" i="1"/>
  <c r="Y92" i="1"/>
  <c r="AC85" i="1"/>
  <c r="AB85" i="1"/>
  <c r="AA85" i="1"/>
  <c r="Z85" i="1"/>
  <c r="Y85" i="1"/>
  <c r="AC84" i="1"/>
  <c r="AB84" i="1"/>
  <c r="AA84" i="1"/>
  <c r="Z84" i="1"/>
  <c r="Y84" i="1"/>
  <c r="AC91" i="1"/>
  <c r="AB91" i="1"/>
  <c r="AA91" i="1"/>
  <c r="Z91" i="1"/>
  <c r="Y91" i="1"/>
  <c r="AC90" i="1"/>
  <c r="AB90" i="1"/>
  <c r="AA90" i="1"/>
  <c r="Z90" i="1"/>
  <c r="Y90" i="1"/>
  <c r="AC63" i="1"/>
  <c r="AB63" i="1"/>
  <c r="AA63" i="1"/>
  <c r="Z63" i="1"/>
  <c r="Y63" i="1"/>
  <c r="AC62" i="1"/>
  <c r="AB62" i="1"/>
  <c r="AA62" i="1"/>
  <c r="Z62" i="1"/>
  <c r="Y62" i="1"/>
  <c r="AC46" i="1"/>
  <c r="AB46" i="1"/>
  <c r="AA46" i="1"/>
  <c r="Z46" i="1"/>
  <c r="Y46" i="1"/>
  <c r="AC55" i="1"/>
  <c r="AB55" i="1"/>
  <c r="AA55" i="1"/>
  <c r="Z55" i="1"/>
  <c r="Y55" i="1"/>
  <c r="AC65" i="1"/>
  <c r="AB65" i="1"/>
  <c r="AA65" i="1"/>
  <c r="Z65" i="1"/>
  <c r="Y65" i="1"/>
  <c r="AC45" i="1"/>
  <c r="AB45" i="1"/>
  <c r="AA45" i="1"/>
  <c r="Z45" i="1"/>
  <c r="Y45" i="1"/>
  <c r="AC43" i="1"/>
  <c r="AB43" i="1"/>
  <c r="AA43" i="1"/>
  <c r="Z43" i="1"/>
  <c r="Y43" i="1"/>
  <c r="AC42" i="1"/>
  <c r="AB42" i="1"/>
  <c r="AA42" i="1"/>
  <c r="Z42" i="1"/>
  <c r="Y42" i="1"/>
  <c r="AC44" i="1"/>
  <c r="AB44" i="1"/>
  <c r="AA44" i="1"/>
  <c r="Z44" i="1"/>
  <c r="Y44" i="1"/>
  <c r="AC41" i="1"/>
  <c r="AB41" i="1"/>
  <c r="AA41" i="1"/>
  <c r="Z41" i="1"/>
  <c r="Y41" i="1"/>
  <c r="AC39" i="1"/>
  <c r="AB39" i="1"/>
  <c r="AA39" i="1"/>
  <c r="Z39" i="1"/>
  <c r="Y39" i="1"/>
  <c r="AC40" i="1"/>
  <c r="AB40" i="1"/>
  <c r="AA40" i="1"/>
  <c r="Z40" i="1"/>
  <c r="Y40" i="1"/>
  <c r="AC37" i="1"/>
  <c r="AB37" i="1"/>
  <c r="AA37" i="1"/>
  <c r="Z37" i="1"/>
  <c r="Y37" i="1"/>
  <c r="AC38" i="1"/>
  <c r="AB38" i="1"/>
  <c r="AA38" i="1"/>
  <c r="Z38" i="1"/>
  <c r="Y38" i="1"/>
  <c r="AC34" i="1"/>
  <c r="AB34" i="1"/>
  <c r="AA34" i="1"/>
  <c r="Z34" i="1"/>
  <c r="AC35" i="1"/>
  <c r="AB35" i="1"/>
  <c r="AA35" i="1"/>
  <c r="Z35" i="1"/>
  <c r="Y35" i="1"/>
  <c r="AC33" i="1"/>
  <c r="AB33" i="1"/>
  <c r="AA33" i="1"/>
  <c r="Y33" i="1"/>
  <c r="AC30" i="1"/>
  <c r="AB30" i="1"/>
  <c r="AA30" i="1"/>
  <c r="Z30" i="1"/>
  <c r="Y30" i="1"/>
  <c r="AC31" i="1"/>
  <c r="AB31" i="1"/>
  <c r="AA31" i="1"/>
  <c r="Z31" i="1"/>
  <c r="Y31" i="1"/>
  <c r="AC32" i="1"/>
  <c r="AB32" i="1"/>
  <c r="AA32" i="1"/>
  <c r="Z32" i="1"/>
  <c r="Y32" i="1"/>
  <c r="AC28" i="1"/>
  <c r="AB28" i="1"/>
  <c r="AA28" i="1"/>
  <c r="Z28" i="1"/>
  <c r="Y28" i="1"/>
  <c r="AC27" i="1"/>
  <c r="AB27" i="1"/>
  <c r="AA27" i="1"/>
  <c r="Z27" i="1"/>
  <c r="Y27" i="1"/>
  <c r="AC26" i="1"/>
  <c r="AB26" i="1"/>
  <c r="AA26" i="1"/>
  <c r="Z26" i="1"/>
  <c r="Y26" i="1"/>
  <c r="AC24" i="1"/>
  <c r="AB24" i="1"/>
  <c r="AA24" i="1"/>
  <c r="Z24" i="1"/>
  <c r="Y24" i="1"/>
  <c r="AC25" i="1"/>
  <c r="AB25" i="1"/>
  <c r="AA25" i="1"/>
  <c r="Z25" i="1"/>
  <c r="Y25" i="1"/>
  <c r="AC36" i="1"/>
  <c r="AB36" i="1"/>
  <c r="AA36" i="1"/>
  <c r="Z36" i="1"/>
  <c r="Y36" i="1"/>
  <c r="AC29" i="1"/>
  <c r="AB29" i="1"/>
  <c r="AA29" i="1"/>
  <c r="Z29" i="1"/>
  <c r="Y29" i="1"/>
  <c r="AC22" i="1"/>
  <c r="AB22" i="1"/>
  <c r="AA22" i="1"/>
  <c r="Z22" i="1"/>
  <c r="Y22" i="1"/>
  <c r="AC23" i="1"/>
  <c r="AB23" i="1"/>
  <c r="AA23" i="1"/>
  <c r="Z23" i="1"/>
  <c r="Y23" i="1"/>
  <c r="AC20" i="1"/>
  <c r="AB20" i="1"/>
  <c r="AA20" i="1"/>
  <c r="Z20" i="1"/>
  <c r="Y20" i="1"/>
  <c r="AC19" i="1"/>
  <c r="AB19" i="1"/>
  <c r="AA19" i="1"/>
  <c r="Z19" i="1"/>
  <c r="Y19" i="1"/>
  <c r="AC18" i="1"/>
  <c r="AB18" i="1"/>
  <c r="AA18" i="1"/>
  <c r="Z18" i="1"/>
  <c r="Y18" i="1"/>
  <c r="AC21" i="1"/>
  <c r="AB21" i="1"/>
  <c r="AA21" i="1"/>
  <c r="Z21" i="1"/>
  <c r="Y21" i="1"/>
  <c r="AC10" i="1"/>
  <c r="AB10" i="1"/>
  <c r="AA10" i="1"/>
  <c r="Z10" i="1"/>
  <c r="Y10" i="1"/>
  <c r="AC14" i="1"/>
  <c r="AB14" i="1"/>
  <c r="AA14" i="1"/>
  <c r="Z14" i="1"/>
  <c r="Y14" i="1"/>
  <c r="AC17" i="1"/>
  <c r="AB17" i="1"/>
  <c r="Z17" i="1"/>
  <c r="Y17" i="1"/>
  <c r="AC15" i="1"/>
  <c r="AB15" i="1"/>
  <c r="AA15" i="1"/>
  <c r="Z15" i="1"/>
  <c r="Y15" i="1"/>
  <c r="AC9" i="1"/>
  <c r="AB9" i="1"/>
  <c r="AA9" i="1"/>
  <c r="Z9" i="1"/>
  <c r="Y9" i="1"/>
  <c r="AC12" i="1"/>
  <c r="AB12" i="1"/>
  <c r="AA12" i="1"/>
  <c r="Z12" i="1"/>
  <c r="Y12" i="1"/>
  <c r="AC13" i="1"/>
  <c r="AB13" i="1"/>
  <c r="AA13" i="1"/>
  <c r="Z13" i="1"/>
  <c r="Y13" i="1"/>
  <c r="AC16" i="1"/>
  <c r="AB16" i="1"/>
  <c r="AA16" i="1"/>
  <c r="Z16" i="1"/>
  <c r="Y16" i="1"/>
  <c r="AC7" i="1"/>
  <c r="AB7" i="1"/>
  <c r="AA7" i="1"/>
  <c r="Z7" i="1"/>
  <c r="Y7" i="1"/>
  <c r="AC11" i="1"/>
  <c r="AB11" i="1"/>
  <c r="AA11" i="1"/>
  <c r="Z11" i="1"/>
  <c r="Y11" i="1"/>
  <c r="AC8" i="1"/>
  <c r="AB8" i="1"/>
  <c r="AA8" i="1"/>
  <c r="Z8" i="1"/>
  <c r="Y8" i="1"/>
  <c r="AC5" i="1"/>
  <c r="AB5" i="1"/>
  <c r="AA5" i="1"/>
  <c r="Z5" i="1"/>
  <c r="Y5" i="1"/>
  <c r="AC6" i="1"/>
  <c r="AB6" i="1"/>
  <c r="AA6" i="1"/>
  <c r="Z6" i="1"/>
  <c r="Y6" i="1"/>
  <c r="AC4" i="1"/>
  <c r="AB4" i="1"/>
  <c r="Z4" i="1"/>
  <c r="Y4" i="1"/>
</calcChain>
</file>

<file path=xl/sharedStrings.xml><?xml version="1.0" encoding="utf-8"?>
<sst xmlns="http://schemas.openxmlformats.org/spreadsheetml/2006/main" count="903" uniqueCount="426">
  <si>
    <t>1000 m</t>
  </si>
  <si>
    <t>500 m</t>
  </si>
  <si>
    <t>300 m</t>
  </si>
  <si>
    <t>100 m</t>
  </si>
  <si>
    <t>Obec</t>
  </si>
  <si>
    <t>Trieda skládky</t>
  </si>
  <si>
    <t>Kraj</t>
  </si>
  <si>
    <t>Okres</t>
  </si>
  <si>
    <t>Prevádzkovateľ</t>
  </si>
  <si>
    <t>Zdravotnícke zariadenia</t>
  </si>
  <si>
    <t>Školy</t>
  </si>
  <si>
    <t>L500</t>
  </si>
  <si>
    <t>L300</t>
  </si>
  <si>
    <t>L100</t>
  </si>
  <si>
    <t>ŠZ1000</t>
  </si>
  <si>
    <t>ŠZ500</t>
  </si>
  <si>
    <t>ŠZ300</t>
  </si>
  <si>
    <t>Klasifikácia</t>
  </si>
  <si>
    <t>Košice-Myslava</t>
  </si>
  <si>
    <t>N</t>
  </si>
  <si>
    <t>Košický</t>
  </si>
  <si>
    <t>Košice II</t>
  </si>
  <si>
    <t>Myslava</t>
  </si>
  <si>
    <t>Myslava, Luník, Terasa, Grunt</t>
  </si>
  <si>
    <t>V.O.D.S. - EKO a.s.</t>
  </si>
  <si>
    <t>čiastočne</t>
  </si>
  <si>
    <t>Podzávoz</t>
  </si>
  <si>
    <t>Čadca</t>
  </si>
  <si>
    <t>O</t>
  </si>
  <si>
    <t>Žilinský</t>
  </si>
  <si>
    <t xml:space="preserve">Čadca </t>
  </si>
  <si>
    <t>Čadca, Svrčinovec</t>
  </si>
  <si>
    <t>JOKO - Jozef Kondek a syn, s.r.o.</t>
  </si>
  <si>
    <t>Skládka stabilizátu</t>
  </si>
  <si>
    <t>Zemianske Kostoľany</t>
  </si>
  <si>
    <t>I</t>
  </si>
  <si>
    <t>Trenčiansky</t>
  </si>
  <si>
    <t xml:space="preserve">Prievidza </t>
  </si>
  <si>
    <t>Zemianske Kostoľany, Vieska, Bystričany</t>
  </si>
  <si>
    <t>Zemianske Kostoľany, Vieska</t>
  </si>
  <si>
    <t>Elektrárne Nováky</t>
  </si>
  <si>
    <t>Kúdelník II</t>
  </si>
  <si>
    <t>Spišská Nová Ves</t>
  </si>
  <si>
    <t xml:space="preserve">Spišská Nová Ves </t>
  </si>
  <si>
    <t>Spišská Nová Ves, Lieskovany</t>
  </si>
  <si>
    <t>Brantner Nova s.r.o.</t>
  </si>
  <si>
    <t>Suchá halda</t>
  </si>
  <si>
    <t>Košice-Šaca</t>
  </si>
  <si>
    <t>O, N</t>
  </si>
  <si>
    <t>Železiarne</t>
  </si>
  <si>
    <t>Železiarne, Veľká Ida</t>
  </si>
  <si>
    <t>U.S.Steel Košice, s.r.o.</t>
  </si>
  <si>
    <t>Kalnô</t>
  </si>
  <si>
    <t>Martin</t>
  </si>
  <si>
    <t xml:space="preserve">Martin </t>
  </si>
  <si>
    <t>Brantner Fatra s.r.o.</t>
  </si>
  <si>
    <t>Lom-Rakytovce</t>
  </si>
  <si>
    <t>Banská Bystrica</t>
  </si>
  <si>
    <t>Banskobystrický</t>
  </si>
  <si>
    <t xml:space="preserve">Banská Bystrica </t>
  </si>
  <si>
    <t>Kremnička</t>
  </si>
  <si>
    <t>BiS-BIO, s. r. o.</t>
  </si>
  <si>
    <t>Betliarky</t>
  </si>
  <si>
    <t>Maršová</t>
  </si>
  <si>
    <t xml:space="preserve">Bytča </t>
  </si>
  <si>
    <t>Maršová, Mikšová</t>
  </si>
  <si>
    <t>T+T, a.s.</t>
  </si>
  <si>
    <t>Bajtava</t>
  </si>
  <si>
    <t>Nitriansky</t>
  </si>
  <si>
    <t xml:space="preserve">Nové Zámky </t>
  </si>
  <si>
    <t>Obec Bajtava</t>
  </si>
  <si>
    <t>Veľké Ozorovce</t>
  </si>
  <si>
    <t xml:space="preserve">Trebišov </t>
  </si>
  <si>
    <t>OZOR s.r.o.</t>
  </si>
  <si>
    <t>Zubrohlava</t>
  </si>
  <si>
    <t>Námestovo</t>
  </si>
  <si>
    <t xml:space="preserve">Námestovo </t>
  </si>
  <si>
    <t>Slanica</t>
  </si>
  <si>
    <t>Slanica, Zubrohlava, Bobrov</t>
  </si>
  <si>
    <t>Technické služby mesta Námestovo</t>
  </si>
  <si>
    <t>Pastiersky zlom</t>
  </si>
  <si>
    <t>Mokrý Háj</t>
  </si>
  <si>
    <t>Trnavský</t>
  </si>
  <si>
    <t xml:space="preserve">Skalica </t>
  </si>
  <si>
    <t>VEPOS - SKALICA s .r.o.</t>
  </si>
  <si>
    <t>Izolovaná kazeta</t>
  </si>
  <si>
    <t>Podbrezová</t>
  </si>
  <si>
    <t xml:space="preserve">Brezno </t>
  </si>
  <si>
    <t>Železiarne Podbrezová a.s.</t>
  </si>
  <si>
    <t>Skalka</t>
  </si>
  <si>
    <t>Stará Ľubovňa</t>
  </si>
  <si>
    <t>Prešovský</t>
  </si>
  <si>
    <t>EKOS, spol. s r.o. Stará Ľubovňa</t>
  </si>
  <si>
    <t>Liptovský Hrádok - Žadovica</t>
  </si>
  <si>
    <t>Podtureň</t>
  </si>
  <si>
    <t xml:space="preserve">Liptovský Mikuláš </t>
  </si>
  <si>
    <t>Liptovský Hrádok</t>
  </si>
  <si>
    <t>Mesto Liptovský Hrádok</t>
  </si>
  <si>
    <t>Kozárovce</t>
  </si>
  <si>
    <t xml:space="preserve">Levice </t>
  </si>
  <si>
    <t>F Partner, a.s.</t>
  </si>
  <si>
    <t>STO Pláne</t>
  </si>
  <si>
    <t>Strážske</t>
  </si>
  <si>
    <t xml:space="preserve">Michalovce </t>
  </si>
  <si>
    <t>Ekologické služby, s.r.o</t>
  </si>
  <si>
    <t>Myslina-Lúčky III. Etapa</t>
  </si>
  <si>
    <t>Myslina</t>
  </si>
  <si>
    <t xml:space="preserve">Humenné </t>
  </si>
  <si>
    <t>Ekoservis s.r.o.</t>
  </si>
  <si>
    <t>Hliník</t>
  </si>
  <si>
    <t>Michal nad Žitavou</t>
  </si>
  <si>
    <t>Obec Michal nad Žitavou</t>
  </si>
  <si>
    <t>Čurgov</t>
  </si>
  <si>
    <t>Lučenec</t>
  </si>
  <si>
    <t xml:space="preserve">Lučenec </t>
  </si>
  <si>
    <t>Opatová</t>
  </si>
  <si>
    <t xml:space="preserve">Brantner Lučenec, s.r.o. </t>
  </si>
  <si>
    <t>TKO Závoz</t>
  </si>
  <si>
    <t>Blatnica</t>
  </si>
  <si>
    <t>Obec Blatnica</t>
  </si>
  <si>
    <t>Dubová</t>
  </si>
  <si>
    <t>Bratislavský</t>
  </si>
  <si>
    <t xml:space="preserve">Pezinok </t>
  </si>
  <si>
    <t>Skládka odpadov Dubová, s.r.o.</t>
  </si>
  <si>
    <t>Studienec</t>
  </si>
  <si>
    <t>Detva</t>
  </si>
  <si>
    <t xml:space="preserve">Detva </t>
  </si>
  <si>
    <t>Technické služby Detva s.r.o.</t>
  </si>
  <si>
    <t>Doliny</t>
  </si>
  <si>
    <t>Kostolné</t>
  </si>
  <si>
    <t xml:space="preserve">Myjava </t>
  </si>
  <si>
    <t>Kostolné, Hrašné</t>
  </si>
  <si>
    <t>Kopaničiarska odpadová spoloč.</t>
  </si>
  <si>
    <t>Žabany</t>
  </si>
  <si>
    <t>Michalovce</t>
  </si>
  <si>
    <t>Stráňany</t>
  </si>
  <si>
    <t>Technické a záhradnícke služby mesta Michalovce</t>
  </si>
  <si>
    <t>Skládka odpadov Dežerice II</t>
  </si>
  <si>
    <t>Dežerice</t>
  </si>
  <si>
    <t>Bánovce nad Bebravou</t>
  </si>
  <si>
    <t>Ruskovce, Horné Ozorovce</t>
  </si>
  <si>
    <t>Dežerická Eko, s.r.o.</t>
  </si>
  <si>
    <t>Kráľovský Chlmec</t>
  </si>
  <si>
    <t>Kráľovský Chlmec, Sätuše</t>
  </si>
  <si>
    <t>Svätuše</t>
  </si>
  <si>
    <t>FÚRA s.r.o.</t>
  </si>
  <si>
    <t>Brezina</t>
  </si>
  <si>
    <t>Cerová</t>
  </si>
  <si>
    <t xml:space="preserve">Senica </t>
  </si>
  <si>
    <t>Cerová-Lieskové</t>
  </si>
  <si>
    <t>Skládka Cerová, s.r.o.</t>
  </si>
  <si>
    <t>Svinia</t>
  </si>
  <si>
    <t xml:space="preserve">Prešov </t>
  </si>
  <si>
    <t>ENVI-GEOS Nitra s.r.o.</t>
  </si>
  <si>
    <t>Janol Dol</t>
  </si>
  <si>
    <t>Udavské</t>
  </si>
  <si>
    <t>CHEMES, a.s. Humenné</t>
  </si>
  <si>
    <t>Monastýr</t>
  </si>
  <si>
    <t>Krásny Brod</t>
  </si>
  <si>
    <t>Medzilaborce</t>
  </si>
  <si>
    <t>Mesto Medzilaborce</t>
  </si>
  <si>
    <t>Červený Majer</t>
  </si>
  <si>
    <t>Senec</t>
  </si>
  <si>
    <t xml:space="preserve">Senec  </t>
  </si>
  <si>
    <t>AVE Bratislava, s.r.o.</t>
  </si>
  <si>
    <t>Turzovka Semeteš</t>
  </si>
  <si>
    <t>Turzovka</t>
  </si>
  <si>
    <t>Turzovka, Vysoká nad Kysucou</t>
  </si>
  <si>
    <t>WOOD ENERGY, s.r.o.</t>
  </si>
  <si>
    <t>Baňa Bankov</t>
  </si>
  <si>
    <t>Košice-Sever</t>
  </si>
  <si>
    <t>Košice I</t>
  </si>
  <si>
    <t>Severné Mesto</t>
  </si>
  <si>
    <t>Čermeľ</t>
  </si>
  <si>
    <t>MEOPTIS, s.r.o.</t>
  </si>
  <si>
    <t>Sekolog</t>
  </si>
  <si>
    <t>Brezno</t>
  </si>
  <si>
    <t>Sekológ s.r.o.</t>
  </si>
  <si>
    <t>Veľká Paka</t>
  </si>
  <si>
    <t>Dunajská Streda</t>
  </si>
  <si>
    <t>Čukárska Paka</t>
  </si>
  <si>
    <t>Združenie obcí horného žitného ostrova</t>
  </si>
  <si>
    <t>Na Scheiblingu</t>
  </si>
  <si>
    <t>Handlová</t>
  </si>
  <si>
    <t>HATER-HANDLOVÁ s.r.o.</t>
  </si>
  <si>
    <t>Veľké Kosihy</t>
  </si>
  <si>
    <t xml:space="preserve">Komárno </t>
  </si>
  <si>
    <t>Komunálna spoločnosť, s.r.o.</t>
  </si>
  <si>
    <t>Brodzany</t>
  </si>
  <si>
    <t>Partizánske</t>
  </si>
  <si>
    <t>Technické služby mesta Partizánske</t>
  </si>
  <si>
    <t>Hnilisko</t>
  </si>
  <si>
    <t>Horná Štubňa</t>
  </si>
  <si>
    <t xml:space="preserve">Turčianske Teplice </t>
  </si>
  <si>
    <t>Technické služby Turčianske Teplice, s.r.o.</t>
  </si>
  <si>
    <t>Spišská Belá</t>
  </si>
  <si>
    <t xml:space="preserve">Kežmarok  </t>
  </si>
  <si>
    <t>Mestský podnik Spišská Belá s.r.o.</t>
  </si>
  <si>
    <t>Sverepec</t>
  </si>
  <si>
    <t>Považská Bystrica</t>
  </si>
  <si>
    <t>MEGAWASTE SLOVAKIA s.r.o.</t>
  </si>
  <si>
    <t>NA</t>
  </si>
  <si>
    <t>Marius Pedersen, a.s.</t>
  </si>
  <si>
    <t>Kamence - Lachcová Agačina</t>
  </si>
  <si>
    <t>Bojná</t>
  </si>
  <si>
    <t>Topoľčany</t>
  </si>
  <si>
    <t>Skládka komunálneho odpadu Bojná</t>
  </si>
  <si>
    <t>Skládka odpadov Budmerice</t>
  </si>
  <si>
    <t>Budmerice</t>
  </si>
  <si>
    <t>Istrochem Reality, a.s.</t>
  </si>
  <si>
    <t>Bzenica</t>
  </si>
  <si>
    <t>Žiar nad Hronom</t>
  </si>
  <si>
    <t>Bzenex BMP, s.r.o.</t>
  </si>
  <si>
    <t>Skládka inertných odpadov</t>
  </si>
  <si>
    <t>Brehov</t>
  </si>
  <si>
    <t>BRODERS, s.r.o.</t>
  </si>
  <si>
    <t>Zložisko stabilizátu</t>
  </si>
  <si>
    <t>Čičarovce</t>
  </si>
  <si>
    <t>SE, a.s. Elektrárne  Vojany, závod</t>
  </si>
  <si>
    <t>Pieskové Duny</t>
  </si>
  <si>
    <t>Čierna voda</t>
  </si>
  <si>
    <t xml:space="preserve">Galanta </t>
  </si>
  <si>
    <t>Odpadová s.r.o.</t>
  </si>
  <si>
    <t>Dolný Bar</t>
  </si>
  <si>
    <t>FCC Slovensko, s.r.o.</t>
  </si>
  <si>
    <t>Lieskovec</t>
  </si>
  <si>
    <t>Dubnica nad Váhom</t>
  </si>
  <si>
    <t xml:space="preserve">Ilava </t>
  </si>
  <si>
    <t>Prejta</t>
  </si>
  <si>
    <t>Unikomas, a.s.</t>
  </si>
  <si>
    <t>Luštek</t>
  </si>
  <si>
    <t>Spoločnosť Stredné Považie a.s</t>
  </si>
  <si>
    <t>Cunín</t>
  </si>
  <si>
    <t>Gbely</t>
  </si>
  <si>
    <t xml:space="preserve">VPP -  Holíč, spol. s r.o. </t>
  </si>
  <si>
    <t>Fe - kaly</t>
  </si>
  <si>
    <t>Hlohovec</t>
  </si>
  <si>
    <t xml:space="preserve">Hlohovec </t>
  </si>
  <si>
    <t>DH Ekologické služby s.r.o.</t>
  </si>
  <si>
    <t>TKO Hnúšťa Kotlišťe</t>
  </si>
  <si>
    <t>Hnúšťa</t>
  </si>
  <si>
    <t xml:space="preserve">Rimavská Sobota </t>
  </si>
  <si>
    <t>Technické služby mesta Hnúšťa</t>
  </si>
  <si>
    <t>Skládka TKO Holčíkovce</t>
  </si>
  <si>
    <t>Holčíkovce</t>
  </si>
  <si>
    <t xml:space="preserve">Vranov n/Topľou </t>
  </si>
  <si>
    <t>REMOPEL s.r.o.</t>
  </si>
  <si>
    <t>Bresty</t>
  </si>
  <si>
    <t>Holíč</t>
  </si>
  <si>
    <t>VPP servis, s.r.o.</t>
  </si>
  <si>
    <t>Dlhé Hoňaje</t>
  </si>
  <si>
    <t>Hontianske Tesáre</t>
  </si>
  <si>
    <t xml:space="preserve">Krupina </t>
  </si>
  <si>
    <t>Dvorníky</t>
  </si>
  <si>
    <t>Združenie HONT s.r.o.</t>
  </si>
  <si>
    <t>Husák</t>
  </si>
  <si>
    <t xml:space="preserve">Sobrance </t>
  </si>
  <si>
    <t>TKO Chotča</t>
  </si>
  <si>
    <t>Chotča</t>
  </si>
  <si>
    <t>Stropkov</t>
  </si>
  <si>
    <t>Služba mestský podnik</t>
  </si>
  <si>
    <t>Bokroš</t>
  </si>
  <si>
    <t>Iža</t>
  </si>
  <si>
    <t xml:space="preserve">REKO RECYCLING spol. s r.o. </t>
  </si>
  <si>
    <t>Jablonica</t>
  </si>
  <si>
    <t>Technické služby Senica a.s.</t>
  </si>
  <si>
    <t>Jasov</t>
  </si>
  <si>
    <t xml:space="preserve">Košice okolie </t>
  </si>
  <si>
    <t>AVE Jasov s.r.o.</t>
  </si>
  <si>
    <t>Kalná nad 
Hronom</t>
  </si>
  <si>
    <t>Mochovce</t>
  </si>
  <si>
    <t>Waste transport, a.s.</t>
  </si>
  <si>
    <t>Skládka odpadov Široká</t>
  </si>
  <si>
    <t>Dolný Kubín</t>
  </si>
  <si>
    <t>Kňažia</t>
  </si>
  <si>
    <t>ESI, s.r.o.</t>
  </si>
  <si>
    <t>Kolta</t>
  </si>
  <si>
    <t>Brantner Kolta, s.r.o.</t>
  </si>
  <si>
    <t>Podstránie</t>
  </si>
  <si>
    <t>Lednické Rovne</t>
  </si>
  <si>
    <t>Púchov</t>
  </si>
  <si>
    <t>Horenice</t>
  </si>
  <si>
    <t>Livinské Opatovce-Chudá Lehota</t>
  </si>
  <si>
    <t>Livinské Opatovce</t>
  </si>
  <si>
    <t>Livinské Opatovce, Chudá Lehota</t>
  </si>
  <si>
    <t>BORINA EKOS, s.r.o.</t>
  </si>
  <si>
    <t>Slovmag Lubeník</t>
  </si>
  <si>
    <t>Lubeník</t>
  </si>
  <si>
    <t xml:space="preserve">Revúca </t>
  </si>
  <si>
    <t>Slovmag, a.s. Lubeník</t>
  </si>
  <si>
    <t>Ľubica</t>
  </si>
  <si>
    <t>Služby obce Ľubica s.r.o.</t>
  </si>
  <si>
    <t>Markušovce</t>
  </si>
  <si>
    <t>SABAR, s.r.o. Markušovce</t>
  </si>
  <si>
    <t>Nový Dvor</t>
  </si>
  <si>
    <t>Nána</t>
  </si>
  <si>
    <t>EKOREAL s.r.o.</t>
  </si>
  <si>
    <t>STKO N-14 Neded</t>
  </si>
  <si>
    <t>Neded</t>
  </si>
  <si>
    <t xml:space="preserve">Šaľa </t>
  </si>
  <si>
    <t>STKO N-14 a.s.</t>
  </si>
  <si>
    <t>Vyšehradné</t>
  </si>
  <si>
    <t>Nitrianske Pravno</t>
  </si>
  <si>
    <t>Skládka TKO Vyšehradné</t>
  </si>
  <si>
    <t>Dvorníky nad Nitricou</t>
  </si>
  <si>
    <t>Nitrica</t>
  </si>
  <si>
    <t>INGPORS, s.r.o.</t>
  </si>
  <si>
    <t>Nový Tekov</t>
  </si>
  <si>
    <t>Tekovská ekologická s.r.o.</t>
  </si>
  <si>
    <t>Papín</t>
  </si>
  <si>
    <t>EKOS PLUS Košice s.r.o.</t>
  </si>
  <si>
    <t>Regionálna skládka odpadov Partizánska Ľupča</t>
  </si>
  <si>
    <t>Partizánska Ľupča</t>
  </si>
  <si>
    <t>Mondi SCP a.s. Ružomberok</t>
  </si>
  <si>
    <t>Petrovce</t>
  </si>
  <si>
    <t>OZÓN Hanušovce a.s.</t>
  </si>
  <si>
    <t>Bratislava-Podunajské Biskupice</t>
  </si>
  <si>
    <t>Bratislava II</t>
  </si>
  <si>
    <t>Podunajské Biskupice</t>
  </si>
  <si>
    <t>A-Z STAV s.r.o.</t>
  </si>
  <si>
    <t>Poltár-Zelené</t>
  </si>
  <si>
    <t>Poltár</t>
  </si>
  <si>
    <t xml:space="preserve">Poltár </t>
  </si>
  <si>
    <t>Zelené</t>
  </si>
  <si>
    <t>Združenie obcí likvidáciu odpadu Poltár</t>
  </si>
  <si>
    <t>Pusté Sady</t>
  </si>
  <si>
    <t>KOMPLEX-odpadová spoločnosť, s.r.o.</t>
  </si>
  <si>
    <t>Koľadová</t>
  </si>
  <si>
    <t>Rajec</t>
  </si>
  <si>
    <t>Žilina</t>
  </si>
  <si>
    <t>Skládka odpadov Rajeckého regiónu, Združenie</t>
  </si>
  <si>
    <t>Rakovický háj</t>
  </si>
  <si>
    <t>Rakovice</t>
  </si>
  <si>
    <t xml:space="preserve">Piešťany </t>
  </si>
  <si>
    <t>Kopaničiarska odpadová spoločnosť, s.r.o.</t>
  </si>
  <si>
    <t>Ražňany</t>
  </si>
  <si>
    <t xml:space="preserve">Sabinov </t>
  </si>
  <si>
    <t>Spoločnosť Šariš, a.s.</t>
  </si>
  <si>
    <t>Tomán-Slopy</t>
  </si>
  <si>
    <t>Rumanová</t>
  </si>
  <si>
    <t xml:space="preserve">Nitra </t>
  </si>
  <si>
    <t>Rumanová, Rišňovce</t>
  </si>
  <si>
    <t>ENVI-GEOS Nitra, spol. s.r.o.</t>
  </si>
  <si>
    <t>Biela Púť</t>
  </si>
  <si>
    <t>Ružomberok</t>
  </si>
  <si>
    <t xml:space="preserve">Ružomberok </t>
  </si>
  <si>
    <t>Technické služby Ružomberok a.s.</t>
  </si>
  <si>
    <t>Sikenica</t>
  </si>
  <si>
    <t>Veľký Pesek</t>
  </si>
  <si>
    <t>MIKONA plus, s.r.o.</t>
  </si>
  <si>
    <t>Sirník</t>
  </si>
  <si>
    <t>Združenie obcí pre separovaný zber Zemplín n.o.</t>
  </si>
  <si>
    <t xml:space="preserve">Snina </t>
  </si>
  <si>
    <t>Snina</t>
  </si>
  <si>
    <t>Verejnoprospešné služby Snina, s.r.o.</t>
  </si>
  <si>
    <t>Šemetkovce</t>
  </si>
  <si>
    <t>Svidník</t>
  </si>
  <si>
    <t>Ekoservis Svidník s.r.o.</t>
  </si>
  <si>
    <t>Skládka TKO Štítnik</t>
  </si>
  <si>
    <t>Štítnik</t>
  </si>
  <si>
    <t>Rožňava</t>
  </si>
  <si>
    <t>Klčovisko</t>
  </si>
  <si>
    <t>Tornaľa</t>
  </si>
  <si>
    <t>Starňa</t>
  </si>
  <si>
    <t>Brantner Tornaľa s.r.o.</t>
  </si>
  <si>
    <t>Trnava - Zavar</t>
  </si>
  <si>
    <t>Trnava</t>
  </si>
  <si>
    <t xml:space="preserve">Trnava  </t>
  </si>
  <si>
    <t>FCC Trnava s.r.o.</t>
  </si>
  <si>
    <t>Jurčov Laz</t>
  </si>
  <si>
    <t>Tvrdošín</t>
  </si>
  <si>
    <t xml:space="preserve">Tvrdošín </t>
  </si>
  <si>
    <t>Technické služby mesta Tvrdošín</t>
  </si>
  <si>
    <t>Bušlak</t>
  </si>
  <si>
    <t>Veľké Dvorníky</t>
  </si>
  <si>
    <t>PURA s.r.o.</t>
  </si>
  <si>
    <t>Priemstav</t>
  </si>
  <si>
    <t>Veľký Krtíš</t>
  </si>
  <si>
    <t xml:space="preserve">Veľký Krtíš </t>
  </si>
  <si>
    <t>Pod Kalváriou</t>
  </si>
  <si>
    <t>Zlaté Moravce</t>
  </si>
  <si>
    <t xml:space="preserve">Zlaté Moravce </t>
  </si>
  <si>
    <t>Technické služby mesta  Zlaté Moravce</t>
  </si>
  <si>
    <t>skládka Zohor</t>
  </si>
  <si>
    <t>Zohor</t>
  </si>
  <si>
    <t xml:space="preserve">Malacky </t>
  </si>
  <si>
    <t>FCC Zohor, s.r.o.</t>
  </si>
  <si>
    <t>Skládka Zvolenská Slatina</t>
  </si>
  <si>
    <t xml:space="preserve">Zvolenská Slatina </t>
  </si>
  <si>
    <t xml:space="preserve">Zvolen </t>
  </si>
  <si>
    <t>Spoločnosť Pohronie a.s.</t>
  </si>
  <si>
    <t>Úsvit</t>
  </si>
  <si>
    <t>Žakovce</t>
  </si>
  <si>
    <t>I, O, N</t>
  </si>
  <si>
    <t>Tatranská odpadová spoločnosť, s.r.o. Žakovce</t>
  </si>
  <si>
    <t>O, O, N</t>
  </si>
  <si>
    <t>Horné Opatovce</t>
  </si>
  <si>
    <t>Technické služby - Žiar nad Hronom, a.s., T+T, a.s., ZSNP SPO, s.r.o.</t>
  </si>
  <si>
    <t>Názov areálu</t>
  </si>
  <si>
    <t>Počet skládok</t>
  </si>
  <si>
    <t>Obyvatelia</t>
  </si>
  <si>
    <t>Ovplyvnené katastrálne územie</t>
  </si>
  <si>
    <t>Katastrálne územie</t>
  </si>
  <si>
    <t>Rok vzniku</t>
  </si>
  <si>
    <t>Prevažujúci smer vetra</t>
  </si>
  <si>
    <t>Bariéra - les</t>
  </si>
  <si>
    <t>Áno</t>
  </si>
  <si>
    <t>Nie</t>
  </si>
  <si>
    <t>K obydliu</t>
  </si>
  <si>
    <t>Od obydlia</t>
  </si>
  <si>
    <t>Koeficienty</t>
  </si>
  <si>
    <t>Poľahčujúce faktory</t>
  </si>
  <si>
    <t>Celkovo</t>
  </si>
  <si>
    <t>Ľudia - do 500 m</t>
  </si>
  <si>
    <t>ŠZ - do 1 km</t>
  </si>
  <si>
    <t>Počet skládok (pravá os)</t>
  </si>
  <si>
    <t>Miera skládkovania (ľavá os)</t>
  </si>
  <si>
    <t>Obyvatelia marginalizovaných rómskych komunít do 500 m</t>
  </si>
  <si>
    <t>Skládka odpadov TKO Brodzany</t>
  </si>
  <si>
    <t>Nová skládka odpadov Horné Opatovce/ Skládka odpadov Žiar nad Hronom/ Skládka PO ZSNP/a.s.-K2</t>
  </si>
  <si>
    <t>Regionálna skládka odpadov Banská Bystrica</t>
  </si>
  <si>
    <t>Bzenica - Uhlisko</t>
  </si>
  <si>
    <t>Skládka Ražňany</t>
  </si>
  <si>
    <t>Kalná nad Hronom</t>
  </si>
  <si>
    <t>A-Z STAV/ s.r.o.</t>
  </si>
  <si>
    <t>SABAR/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</si>
</sst>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3" xfId="0" applyBorder="1"/>
    <xf numFmtId="0" fontId="0" fillId="0" borderId="0" xfId="0" applyAlignment="1">
      <alignment horizontal="left"/>
    </xf>
    <xf numFmtId="0" fontId="0" fillId="0" borderId="7" xfId="0" applyNumberFormat="1" applyFont="1" applyBorder="1"/>
    <xf numFmtId="0" fontId="0" fillId="0" borderId="0" xfId="0" applyNumberFormat="1" applyFont="1" applyFill="1" applyBorder="1"/>
    <xf numFmtId="0" fontId="0" fillId="0" borderId="2" xfId="0" applyNumberFormat="1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2" xfId="0" applyFont="1" applyBorder="1"/>
    <xf numFmtId="0" fontId="0" fillId="0" borderId="1" xfId="0" applyNumberFormat="1" applyFont="1" applyBorder="1"/>
    <xf numFmtId="0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2" fillId="0" borderId="3" xfId="0" applyFont="1" applyBorder="1"/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5" xfId="0" applyFont="1" applyBorder="1"/>
    <xf numFmtId="0" fontId="2" fillId="0" borderId="4" xfId="0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2" xfId="0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164" fontId="0" fillId="0" borderId="0" xfId="0" applyNumberFormat="1" applyFont="1" applyBorder="1"/>
    <xf numFmtId="1" fontId="0" fillId="0" borderId="0" xfId="0" applyNumberFormat="1"/>
    <xf numFmtId="0" fontId="0" fillId="0" borderId="6" xfId="0" applyFont="1" applyBorder="1"/>
    <xf numFmtId="0" fontId="0" fillId="0" borderId="6" xfId="0" applyFont="1" applyFill="1" applyBorder="1" applyAlignment="1">
      <alignment horizontal="left"/>
    </xf>
    <xf numFmtId="0" fontId="0" fillId="0" borderId="7" xfId="0" applyNumberFormat="1" applyFont="1" applyFill="1" applyBorder="1"/>
    <xf numFmtId="9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8" xfId="0" applyNumberFormat="1" applyFont="1" applyFill="1" applyBorder="1"/>
    <xf numFmtId="0" fontId="0" fillId="0" borderId="8" xfId="0" applyFont="1" applyBorder="1"/>
    <xf numFmtId="0" fontId="0" fillId="0" borderId="8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NumberFormat="1" applyFont="1" applyBorder="1"/>
    <xf numFmtId="0" fontId="4" fillId="0" borderId="0" xfId="0" applyNumberFormat="1" applyFont="1" applyFill="1" applyBorder="1"/>
    <xf numFmtId="0" fontId="4" fillId="0" borderId="2" xfId="0" applyNumberFormat="1" applyFont="1" applyFill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 applyBorder="1"/>
    <xf numFmtId="0" fontId="4" fillId="0" borderId="8" xfId="0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0" fontId="4" fillId="0" borderId="1" xfId="0" applyFont="1" applyBorder="1"/>
    <xf numFmtId="1" fontId="4" fillId="0" borderId="0" xfId="0" applyNumberFormat="1" applyFont="1"/>
    <xf numFmtId="0" fontId="0" fillId="0" borderId="6" xfId="0" applyFill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939851268591434E-2"/>
          <c:y val="5.6660104986876639E-2"/>
          <c:w val="0.86506474190726157"/>
          <c:h val="0.83706729367162436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Skládkovanie!$A$4</c:f>
              <c:strCache>
                <c:ptCount val="1"/>
                <c:pt idx="0">
                  <c:v>Počet skládok (pravá os)</c:v>
                </c:pt>
              </c:strCache>
            </c:strRef>
          </c:tx>
          <c:spPr>
            <a:solidFill>
              <a:srgbClr val="FF6600"/>
            </a:solidFill>
            <a:ln w="19050">
              <a:noFill/>
              <a:prstDash val="solid"/>
            </a:ln>
          </c:spPr>
          <c:invertIfNegative val="0"/>
          <c:cat>
            <c:numRef>
              <c:f>Skládkovanie!$B$2:$I$2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Skládkovanie!$B$4:$J$4</c:f>
              <c:numCache>
                <c:formatCode>0</c:formatCode>
                <c:ptCount val="9"/>
                <c:pt idx="0">
                  <c:v>118</c:v>
                </c:pt>
                <c:pt idx="1">
                  <c:v>117</c:v>
                </c:pt>
                <c:pt idx="2">
                  <c:v>118</c:v>
                </c:pt>
                <c:pt idx="3">
                  <c:v>124</c:v>
                </c:pt>
                <c:pt idx="4">
                  <c:v>122</c:v>
                </c:pt>
                <c:pt idx="5">
                  <c:v>119</c:v>
                </c:pt>
                <c:pt idx="6">
                  <c:v>112</c:v>
                </c:pt>
                <c:pt idx="7">
                  <c:v>111</c:v>
                </c:pt>
                <c:pt idx="8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38304"/>
        <c:axId val="390933824"/>
      </c:barChart>
      <c:lineChart>
        <c:grouping val="standard"/>
        <c:varyColors val="0"/>
        <c:ser>
          <c:idx val="3"/>
          <c:order val="0"/>
          <c:tx>
            <c:strRef>
              <c:f>Skládkovanie!$A$3</c:f>
              <c:strCache>
                <c:ptCount val="1"/>
                <c:pt idx="0">
                  <c:v>Miera skládkovania (ľavá os)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Skládkovanie!$B$2:$J$2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Skládkovanie!$B$3:$J$3</c:f>
              <c:numCache>
                <c:formatCode>0%</c:formatCode>
                <c:ptCount val="9"/>
                <c:pt idx="0">
                  <c:v>0.81</c:v>
                </c:pt>
                <c:pt idx="1">
                  <c:v>0.74</c:v>
                </c:pt>
                <c:pt idx="2">
                  <c:v>0.73</c:v>
                </c:pt>
                <c:pt idx="3">
                  <c:v>0.7</c:v>
                </c:pt>
                <c:pt idx="4">
                  <c:v>0.67</c:v>
                </c:pt>
                <c:pt idx="5">
                  <c:v>0.69</c:v>
                </c:pt>
                <c:pt idx="6">
                  <c:v>0.66</c:v>
                </c:pt>
                <c:pt idx="7">
                  <c:v>0.61</c:v>
                </c:pt>
                <c:pt idx="8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79080"/>
        <c:axId val="390979464"/>
      </c:lineChart>
      <c:catAx>
        <c:axId val="390979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k-SK"/>
          </a:p>
        </c:txPr>
        <c:crossAx val="390979464"/>
        <c:crosses val="autoZero"/>
        <c:auto val="1"/>
        <c:lblAlgn val="ctr"/>
        <c:lblOffset val="100"/>
        <c:noMultiLvlLbl val="0"/>
      </c:catAx>
      <c:valAx>
        <c:axId val="3909794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390979080"/>
        <c:crosses val="autoZero"/>
        <c:crossBetween val="between"/>
      </c:valAx>
      <c:valAx>
        <c:axId val="39093382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390938304"/>
        <c:crosses val="max"/>
        <c:crossBetween val="between"/>
      </c:valAx>
      <c:catAx>
        <c:axId val="39093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933824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55277777777777781"/>
          <c:y val="4.4335812190142897E-2"/>
          <c:w val="0.36711176727909012"/>
          <c:h val="0.13860527850685331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5</xdr:row>
      <xdr:rowOff>119062</xdr:rowOff>
    </xdr:from>
    <xdr:to>
      <xdr:col>8</xdr:col>
      <xdr:colOff>66675</xdr:colOff>
      <xdr:row>20</xdr:row>
      <xdr:rowOff>4762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tabSelected="1" workbookViewId="0">
      <pane ySplit="2" topLeftCell="A3" activePane="bottomLeft" state="frozen"/>
      <selection pane="bottomLeft" activeCell="N16" sqref="N16"/>
    </sheetView>
  </sheetViews>
  <sheetFormatPr defaultRowHeight="15" x14ac:dyDescent="0.25"/>
  <cols>
    <col min="1" max="1" width="48.140625" customWidth="1"/>
    <col min="2" max="2" width="19.7109375" customWidth="1"/>
    <col min="3" max="3" width="7.85546875" customWidth="1"/>
    <col min="4" max="4" width="7.5703125" customWidth="1"/>
    <col min="5" max="5" width="15.28515625" bestFit="1" customWidth="1"/>
    <col min="6" max="6" width="16.85546875" customWidth="1"/>
    <col min="7" max="7" width="6.7109375" customWidth="1"/>
    <col min="8" max="8" width="23.85546875" customWidth="1"/>
    <col min="9" max="9" width="29.7109375" bestFit="1" customWidth="1"/>
    <col min="10" max="10" width="34.5703125" customWidth="1"/>
    <col min="11" max="11" width="10.5703125" style="14" bestFit="1" customWidth="1"/>
    <col min="12" max="12" width="12.28515625" style="12" customWidth="1"/>
    <col min="13" max="13" width="5.7109375" style="13" bestFit="1" customWidth="1"/>
    <col min="14" max="14" width="10.5703125" style="12" bestFit="1" customWidth="1"/>
    <col min="15" max="15" width="12.42578125" style="12" customWidth="1"/>
    <col min="16" max="16" width="5.7109375" style="13" bestFit="1" customWidth="1"/>
    <col min="17" max="17" width="10.5703125" style="12" bestFit="1" customWidth="1"/>
    <col min="18" max="18" width="12.140625" style="12" customWidth="1"/>
    <col min="19" max="19" width="5.7109375" style="13" bestFit="1" customWidth="1"/>
    <col min="20" max="20" width="10.5703125" style="12" bestFit="1" customWidth="1"/>
    <col min="21" max="21" width="12.28515625" style="12" customWidth="1"/>
    <col min="22" max="22" width="5.7109375" style="13" bestFit="1" customWidth="1"/>
    <col min="23" max="23" width="5.7109375" style="39" customWidth="1"/>
    <col min="24" max="24" width="6.42578125" style="12" customWidth="1"/>
    <col min="25" max="25" width="4.85546875" style="12" bestFit="1" customWidth="1"/>
    <col min="26" max="26" width="5" style="12" customWidth="1"/>
    <col min="27" max="27" width="7" style="12" bestFit="1" customWidth="1"/>
    <col min="28" max="29" width="6" style="12" bestFit="1" customWidth="1"/>
    <col min="30" max="30" width="11.42578125" style="14" bestFit="1" customWidth="1"/>
    <col min="31" max="31" width="12.42578125" style="13" customWidth="1"/>
    <col min="32" max="32" width="5.7109375" bestFit="1" customWidth="1"/>
    <col min="33" max="33" width="3.85546875" bestFit="1" customWidth="1"/>
    <col min="34" max="34" width="10.42578125" bestFit="1" customWidth="1"/>
  </cols>
  <sheetData>
    <row r="1" spans="1:34" x14ac:dyDescent="0.25">
      <c r="K1" s="40" t="s">
        <v>0</v>
      </c>
      <c r="L1" s="42"/>
      <c r="M1" s="43"/>
      <c r="N1" s="42" t="s">
        <v>1</v>
      </c>
      <c r="O1" s="42"/>
      <c r="P1" s="43"/>
      <c r="Q1" s="42" t="s">
        <v>2</v>
      </c>
      <c r="R1" s="42"/>
      <c r="S1" s="43"/>
      <c r="T1" s="42" t="s">
        <v>3</v>
      </c>
      <c r="U1" s="42"/>
      <c r="V1" s="43"/>
      <c r="W1" s="35"/>
      <c r="X1" s="40" t="s">
        <v>410</v>
      </c>
      <c r="Y1" s="42"/>
      <c r="Z1" s="42"/>
      <c r="AA1" s="42"/>
      <c r="AB1" s="42"/>
      <c r="AC1" s="42"/>
      <c r="AD1" s="40" t="s">
        <v>411</v>
      </c>
      <c r="AE1" s="43"/>
      <c r="AF1" s="40" t="s">
        <v>17</v>
      </c>
      <c r="AG1" s="41"/>
      <c r="AH1" s="41"/>
    </row>
    <row r="2" spans="1:34" s="1" customFormat="1" ht="30.75" thickBot="1" x14ac:dyDescent="0.3">
      <c r="A2" s="15" t="s">
        <v>398</v>
      </c>
      <c r="B2" s="15" t="s">
        <v>4</v>
      </c>
      <c r="C2" s="27" t="s">
        <v>399</v>
      </c>
      <c r="D2" s="27" t="s">
        <v>5</v>
      </c>
      <c r="E2" s="15" t="s">
        <v>6</v>
      </c>
      <c r="F2" s="15" t="s">
        <v>7</v>
      </c>
      <c r="G2" s="28" t="s">
        <v>403</v>
      </c>
      <c r="H2" s="15" t="s">
        <v>402</v>
      </c>
      <c r="I2" s="15" t="s">
        <v>401</v>
      </c>
      <c r="J2" s="15" t="s">
        <v>8</v>
      </c>
      <c r="K2" s="21" t="s">
        <v>400</v>
      </c>
      <c r="L2" s="27" t="s">
        <v>9</v>
      </c>
      <c r="M2" s="20" t="s">
        <v>10</v>
      </c>
      <c r="N2" s="15" t="s">
        <v>400</v>
      </c>
      <c r="O2" s="27" t="s">
        <v>9</v>
      </c>
      <c r="P2" s="20" t="s">
        <v>10</v>
      </c>
      <c r="Q2" s="15" t="s">
        <v>400</v>
      </c>
      <c r="R2" s="27" t="s">
        <v>9</v>
      </c>
      <c r="S2" s="20" t="s">
        <v>10</v>
      </c>
      <c r="T2" s="15" t="s">
        <v>400</v>
      </c>
      <c r="U2" s="27" t="s">
        <v>9</v>
      </c>
      <c r="V2" s="20" t="s">
        <v>10</v>
      </c>
      <c r="W2" s="36" t="s">
        <v>417</v>
      </c>
      <c r="X2" s="15" t="s">
        <v>11</v>
      </c>
      <c r="Y2" s="15" t="s">
        <v>12</v>
      </c>
      <c r="Z2" s="15" t="s">
        <v>13</v>
      </c>
      <c r="AA2" s="15" t="s">
        <v>14</v>
      </c>
      <c r="AB2" s="15" t="s">
        <v>15</v>
      </c>
      <c r="AC2" s="15" t="s">
        <v>16</v>
      </c>
      <c r="AD2" s="21" t="s">
        <v>405</v>
      </c>
      <c r="AE2" s="26" t="s">
        <v>404</v>
      </c>
      <c r="AF2" s="15" t="s">
        <v>413</v>
      </c>
      <c r="AG2" s="15" t="s">
        <v>414</v>
      </c>
      <c r="AH2" s="15" t="s">
        <v>412</v>
      </c>
    </row>
    <row r="3" spans="1:34" x14ac:dyDescent="0.25">
      <c r="A3" s="59" t="s">
        <v>18</v>
      </c>
      <c r="B3" s="16" t="s">
        <v>18</v>
      </c>
      <c r="C3" s="17">
        <v>1</v>
      </c>
      <c r="D3" s="17" t="s">
        <v>19</v>
      </c>
      <c r="E3" s="17" t="s">
        <v>20</v>
      </c>
      <c r="F3" s="17" t="s">
        <v>21</v>
      </c>
      <c r="G3" s="17">
        <v>2002</v>
      </c>
      <c r="H3" s="17" t="s">
        <v>22</v>
      </c>
      <c r="I3" s="17" t="s">
        <v>23</v>
      </c>
      <c r="J3" s="2" t="s">
        <v>24</v>
      </c>
      <c r="K3" s="3">
        <v>8425</v>
      </c>
      <c r="L3" s="4">
        <v>0</v>
      </c>
      <c r="M3" s="5">
        <v>6</v>
      </c>
      <c r="N3" s="6">
        <v>3705</v>
      </c>
      <c r="O3" s="7">
        <v>0</v>
      </c>
      <c r="P3" s="8">
        <v>2</v>
      </c>
      <c r="Q3" s="6">
        <v>1583</v>
      </c>
      <c r="R3" s="7">
        <v>0</v>
      </c>
      <c r="S3" s="8">
        <v>1</v>
      </c>
      <c r="T3" s="10">
        <v>28</v>
      </c>
      <c r="U3" s="4">
        <v>0</v>
      </c>
      <c r="V3" s="8">
        <v>0</v>
      </c>
      <c r="W3" s="37">
        <v>3671</v>
      </c>
      <c r="X3" s="29">
        <f>N3/3705</f>
        <v>1</v>
      </c>
      <c r="Y3" s="11">
        <f>Q3/1583</f>
        <v>1</v>
      </c>
      <c r="Z3" s="6">
        <f>T3/228</f>
        <v>0.12280701754385964</v>
      </c>
      <c r="AA3" s="11">
        <f>(L3+M3)/6</f>
        <v>1</v>
      </c>
      <c r="AB3" s="6">
        <f>(O3+P3)/2</f>
        <v>1</v>
      </c>
      <c r="AC3" s="7">
        <f>(R3+S3)/1</f>
        <v>1</v>
      </c>
      <c r="AD3" s="22" t="s">
        <v>406</v>
      </c>
      <c r="AE3" s="24" t="s">
        <v>408</v>
      </c>
      <c r="AF3">
        <v>10</v>
      </c>
      <c r="AG3">
        <v>5</v>
      </c>
      <c r="AH3" s="30">
        <f>AF3+AG3</f>
        <v>15</v>
      </c>
    </row>
    <row r="4" spans="1:34" x14ac:dyDescent="0.25">
      <c r="A4" s="60" t="s">
        <v>26</v>
      </c>
      <c r="B4" s="16" t="s">
        <v>27</v>
      </c>
      <c r="C4" s="17">
        <v>1</v>
      </c>
      <c r="D4" s="17" t="s">
        <v>28</v>
      </c>
      <c r="E4" s="17" t="s">
        <v>29</v>
      </c>
      <c r="F4" s="17" t="s">
        <v>30</v>
      </c>
      <c r="G4" s="17">
        <v>2009</v>
      </c>
      <c r="H4" s="17" t="s">
        <v>27</v>
      </c>
      <c r="I4" s="17" t="s">
        <v>31</v>
      </c>
      <c r="J4" s="2" t="s">
        <v>32</v>
      </c>
      <c r="K4" s="3">
        <v>4735</v>
      </c>
      <c r="L4" s="4">
        <v>0</v>
      </c>
      <c r="M4" s="5">
        <v>1</v>
      </c>
      <c r="N4" s="6">
        <v>1311</v>
      </c>
      <c r="O4" s="7">
        <v>0</v>
      </c>
      <c r="P4" s="8">
        <v>0</v>
      </c>
      <c r="Q4" s="6">
        <v>545</v>
      </c>
      <c r="R4" s="7">
        <v>0</v>
      </c>
      <c r="S4" s="8">
        <v>0</v>
      </c>
      <c r="T4" s="10">
        <v>228</v>
      </c>
      <c r="U4" s="4">
        <v>0</v>
      </c>
      <c r="V4" s="8">
        <v>0</v>
      </c>
      <c r="W4" s="38"/>
      <c r="X4" s="29">
        <f>N4/3705</f>
        <v>0.35384615384615387</v>
      </c>
      <c r="Y4" s="11">
        <f>Q4/1583</f>
        <v>0.34428300694883135</v>
      </c>
      <c r="Z4" s="6">
        <f>T4/228</f>
        <v>1</v>
      </c>
      <c r="AA4" s="11">
        <f>(L4+M4)/6</f>
        <v>0.16666666666666666</v>
      </c>
      <c r="AB4" s="6">
        <f>(O4+P4)/2</f>
        <v>0</v>
      </c>
      <c r="AC4" s="7">
        <f>(R4+S4)/1</f>
        <v>0</v>
      </c>
      <c r="AD4" s="23" t="s">
        <v>407</v>
      </c>
      <c r="AE4" s="24" t="s">
        <v>408</v>
      </c>
      <c r="AF4">
        <v>9</v>
      </c>
      <c r="AG4">
        <v>1</v>
      </c>
      <c r="AH4" s="30">
        <f>AF4+AG4</f>
        <v>10</v>
      </c>
    </row>
    <row r="5" spans="1:34" x14ac:dyDescent="0.25">
      <c r="A5" s="61" t="s">
        <v>41</v>
      </c>
      <c r="B5" s="16" t="s">
        <v>42</v>
      </c>
      <c r="C5" s="17">
        <v>1</v>
      </c>
      <c r="D5" s="17" t="s">
        <v>28</v>
      </c>
      <c r="E5" s="17" t="s">
        <v>20</v>
      </c>
      <c r="F5" s="17" t="s">
        <v>43</v>
      </c>
      <c r="G5" s="17">
        <v>1996</v>
      </c>
      <c r="H5" s="17" t="s">
        <v>42</v>
      </c>
      <c r="I5" s="17" t="s">
        <v>44</v>
      </c>
      <c r="J5" s="2" t="s">
        <v>45</v>
      </c>
      <c r="K5" s="3">
        <v>2069</v>
      </c>
      <c r="L5" s="4">
        <v>0</v>
      </c>
      <c r="M5" s="8">
        <v>0</v>
      </c>
      <c r="N5" s="6">
        <v>866</v>
      </c>
      <c r="O5" s="4">
        <v>0</v>
      </c>
      <c r="P5" s="8">
        <v>0</v>
      </c>
      <c r="Q5" s="6">
        <v>0</v>
      </c>
      <c r="R5" s="7">
        <v>0</v>
      </c>
      <c r="S5" s="8">
        <v>0</v>
      </c>
      <c r="T5" s="4">
        <v>0</v>
      </c>
      <c r="U5" s="4">
        <v>0</v>
      </c>
      <c r="V5" s="8">
        <v>0</v>
      </c>
      <c r="W5" s="37">
        <v>745</v>
      </c>
      <c r="X5" s="29">
        <f>N5/3705</f>
        <v>0.23373819163292847</v>
      </c>
      <c r="Y5" s="11">
        <f>Q5/1583</f>
        <v>0</v>
      </c>
      <c r="Z5" s="6">
        <f>T5/228</f>
        <v>0</v>
      </c>
      <c r="AA5" s="11">
        <f>(L5+M5)/6</f>
        <v>0</v>
      </c>
      <c r="AB5" s="6">
        <f>(O5+P5)/2</f>
        <v>0</v>
      </c>
      <c r="AC5" s="7">
        <f>(R5+S5)/1</f>
        <v>0</v>
      </c>
      <c r="AD5" s="23" t="s">
        <v>407</v>
      </c>
      <c r="AE5" s="24" t="s">
        <v>408</v>
      </c>
      <c r="AF5">
        <v>9</v>
      </c>
      <c r="AG5">
        <v>0</v>
      </c>
      <c r="AH5" s="30">
        <f>AF5+AG5</f>
        <v>9</v>
      </c>
    </row>
    <row r="6" spans="1:34" x14ac:dyDescent="0.25">
      <c r="A6" s="61" t="s">
        <v>33</v>
      </c>
      <c r="B6" s="16" t="s">
        <v>34</v>
      </c>
      <c r="C6" s="17">
        <v>1</v>
      </c>
      <c r="D6" s="17" t="s">
        <v>35</v>
      </c>
      <c r="E6" s="17" t="s">
        <v>36</v>
      </c>
      <c r="F6" s="17" t="s">
        <v>37</v>
      </c>
      <c r="G6" s="17">
        <v>1998</v>
      </c>
      <c r="H6" s="16" t="s">
        <v>38</v>
      </c>
      <c r="I6" s="16" t="s">
        <v>39</v>
      </c>
      <c r="J6" s="2" t="s">
        <v>40</v>
      </c>
      <c r="K6" s="3">
        <v>1453</v>
      </c>
      <c r="L6" s="4">
        <v>0</v>
      </c>
      <c r="M6" s="5">
        <v>1</v>
      </c>
      <c r="N6" s="6">
        <v>630</v>
      </c>
      <c r="O6" s="4">
        <v>0</v>
      </c>
      <c r="P6" s="8">
        <v>0</v>
      </c>
      <c r="Q6" s="6">
        <v>294</v>
      </c>
      <c r="R6" s="7">
        <v>0</v>
      </c>
      <c r="S6" s="8">
        <v>0</v>
      </c>
      <c r="T6" s="4">
        <v>0</v>
      </c>
      <c r="U6" s="4">
        <v>0</v>
      </c>
      <c r="V6" s="8">
        <v>0</v>
      </c>
      <c r="W6" s="38"/>
      <c r="X6" s="29">
        <f>N6/3705</f>
        <v>0.17004048582995951</v>
      </c>
      <c r="Y6" s="11">
        <f>Q6/1583</f>
        <v>0.18572331017056223</v>
      </c>
      <c r="Z6" s="6">
        <f>T6/228</f>
        <v>0</v>
      </c>
      <c r="AA6" s="11">
        <f>(L6+M6)/6</f>
        <v>0.16666666666666666</v>
      </c>
      <c r="AB6" s="6">
        <f>(O6+P6)/2</f>
        <v>0</v>
      </c>
      <c r="AC6" s="7">
        <f>(R6+S6)/1</f>
        <v>0</v>
      </c>
      <c r="AD6" s="23" t="s">
        <v>407</v>
      </c>
      <c r="AE6" s="24" t="s">
        <v>408</v>
      </c>
      <c r="AF6">
        <v>8</v>
      </c>
      <c r="AG6">
        <v>1</v>
      </c>
      <c r="AH6" s="30">
        <f>AF6+AG6</f>
        <v>9</v>
      </c>
    </row>
    <row r="7" spans="1:34" x14ac:dyDescent="0.25">
      <c r="A7" s="60" t="s">
        <v>56</v>
      </c>
      <c r="B7" s="16" t="s">
        <v>57</v>
      </c>
      <c r="C7" s="17">
        <v>1</v>
      </c>
      <c r="D7" s="17" t="s">
        <v>35</v>
      </c>
      <c r="E7" s="17" t="s">
        <v>58</v>
      </c>
      <c r="F7" s="17" t="s">
        <v>59</v>
      </c>
      <c r="G7" s="17">
        <v>1988</v>
      </c>
      <c r="H7" s="16" t="s">
        <v>60</v>
      </c>
      <c r="I7" s="16" t="s">
        <v>60</v>
      </c>
      <c r="J7" s="2" t="s">
        <v>61</v>
      </c>
      <c r="K7" s="3">
        <v>712</v>
      </c>
      <c r="L7" s="4">
        <v>0</v>
      </c>
      <c r="M7" s="8">
        <v>0</v>
      </c>
      <c r="N7" s="6">
        <v>531</v>
      </c>
      <c r="O7" s="7">
        <v>0</v>
      </c>
      <c r="P7" s="8">
        <v>0</v>
      </c>
      <c r="Q7" s="6">
        <v>225</v>
      </c>
      <c r="R7" s="7">
        <v>0</v>
      </c>
      <c r="S7" s="8">
        <v>0</v>
      </c>
      <c r="T7" s="10">
        <v>13</v>
      </c>
      <c r="U7" s="4">
        <v>0</v>
      </c>
      <c r="V7" s="8">
        <v>0</v>
      </c>
      <c r="W7" s="38"/>
      <c r="X7" s="29">
        <f>N7/3705</f>
        <v>0.14331983805668017</v>
      </c>
      <c r="Y7" s="11">
        <f>Q7/1583</f>
        <v>0.14213518635502212</v>
      </c>
      <c r="Z7" s="6">
        <f>T7/228</f>
        <v>5.701754385964912E-2</v>
      </c>
      <c r="AA7" s="11">
        <f>(L7+M7)/6</f>
        <v>0</v>
      </c>
      <c r="AB7" s="6">
        <f>(O7+P7)/2</f>
        <v>0</v>
      </c>
      <c r="AC7" s="7">
        <f>(R7+S7)/1</f>
        <v>0</v>
      </c>
      <c r="AD7" s="23" t="s">
        <v>407</v>
      </c>
      <c r="AE7" s="24" t="s">
        <v>408</v>
      </c>
      <c r="AF7">
        <v>8</v>
      </c>
      <c r="AG7">
        <v>0</v>
      </c>
      <c r="AH7" s="30">
        <f>AF7+AG7</f>
        <v>8</v>
      </c>
    </row>
    <row r="8" spans="1:34" x14ac:dyDescent="0.25">
      <c r="A8" s="61" t="s">
        <v>46</v>
      </c>
      <c r="B8" s="16" t="s">
        <v>47</v>
      </c>
      <c r="C8" s="17">
        <v>2</v>
      </c>
      <c r="D8" s="17" t="s">
        <v>48</v>
      </c>
      <c r="E8" s="17" t="s">
        <v>20</v>
      </c>
      <c r="F8" s="17" t="s">
        <v>21</v>
      </c>
      <c r="G8" s="17">
        <v>2009</v>
      </c>
      <c r="H8" s="17" t="s">
        <v>49</v>
      </c>
      <c r="I8" s="17" t="s">
        <v>50</v>
      </c>
      <c r="J8" s="2" t="s">
        <v>51</v>
      </c>
      <c r="K8" s="3">
        <v>1279</v>
      </c>
      <c r="L8" s="4">
        <v>0</v>
      </c>
      <c r="M8" s="8">
        <v>0</v>
      </c>
      <c r="N8" s="6">
        <v>393</v>
      </c>
      <c r="O8" s="7">
        <v>0</v>
      </c>
      <c r="P8" s="8">
        <v>0</v>
      </c>
      <c r="Q8" s="6">
        <v>193</v>
      </c>
      <c r="R8" s="7">
        <v>0</v>
      </c>
      <c r="S8" s="8">
        <v>0</v>
      </c>
      <c r="T8" s="10">
        <v>108</v>
      </c>
      <c r="U8" s="4">
        <v>0</v>
      </c>
      <c r="V8" s="8">
        <v>0</v>
      </c>
      <c r="W8" s="38"/>
      <c r="X8" s="29">
        <f>N8/3705</f>
        <v>0.10607287449392712</v>
      </c>
      <c r="Y8" s="11">
        <f>Q8/1583</f>
        <v>0.12192040429564119</v>
      </c>
      <c r="Z8" s="6">
        <f>T8/228</f>
        <v>0.47368421052631576</v>
      </c>
      <c r="AA8" s="11">
        <f>(L8+M8)/6</f>
        <v>0</v>
      </c>
      <c r="AB8" s="6">
        <f>(O8+P8)/2</f>
        <v>0</v>
      </c>
      <c r="AC8" s="7">
        <f>(R8+S8)/1</f>
        <v>0</v>
      </c>
      <c r="AD8" s="23" t="s">
        <v>407</v>
      </c>
      <c r="AE8" s="25" t="s">
        <v>409</v>
      </c>
      <c r="AF8">
        <v>8</v>
      </c>
      <c r="AG8">
        <v>0</v>
      </c>
      <c r="AH8" s="30">
        <f>AF8+AG8</f>
        <v>8</v>
      </c>
    </row>
    <row r="9" spans="1:34" x14ac:dyDescent="0.25">
      <c r="A9" s="61" t="s">
        <v>74</v>
      </c>
      <c r="B9" s="16" t="s">
        <v>75</v>
      </c>
      <c r="C9" s="17">
        <v>1</v>
      </c>
      <c r="D9" s="17" t="s">
        <v>28</v>
      </c>
      <c r="E9" s="17" t="s">
        <v>29</v>
      </c>
      <c r="F9" s="17" t="s">
        <v>76</v>
      </c>
      <c r="G9" s="17">
        <v>2010</v>
      </c>
      <c r="H9" s="16" t="s">
        <v>77</v>
      </c>
      <c r="I9" s="17" t="s">
        <v>78</v>
      </c>
      <c r="J9" s="2" t="s">
        <v>79</v>
      </c>
      <c r="K9" s="3">
        <v>988</v>
      </c>
      <c r="L9" s="4">
        <v>0</v>
      </c>
      <c r="M9" s="8">
        <v>0</v>
      </c>
      <c r="N9" s="6">
        <v>368</v>
      </c>
      <c r="O9" s="4">
        <v>0</v>
      </c>
      <c r="P9" s="8">
        <v>0</v>
      </c>
      <c r="Q9" s="6">
        <v>47</v>
      </c>
      <c r="R9" s="7">
        <v>0</v>
      </c>
      <c r="S9" s="8">
        <v>0</v>
      </c>
      <c r="T9" s="4">
        <v>0</v>
      </c>
      <c r="U9" s="4">
        <v>0</v>
      </c>
      <c r="V9" s="8">
        <v>0</v>
      </c>
      <c r="W9" s="38"/>
      <c r="X9" s="29">
        <f>N9/3705</f>
        <v>9.932523616734143E-2</v>
      </c>
      <c r="Y9" s="11">
        <f>Q9/1583</f>
        <v>2.9690461149715731E-2</v>
      </c>
      <c r="Z9" s="6">
        <f>T9/228</f>
        <v>0</v>
      </c>
      <c r="AA9" s="11">
        <f>(L9+M9)/6</f>
        <v>0</v>
      </c>
      <c r="AB9" s="6">
        <f>(O9+P9)/2</f>
        <v>0</v>
      </c>
      <c r="AC9" s="7">
        <f>(R9+S9)/1</f>
        <v>0</v>
      </c>
      <c r="AD9" s="22" t="s">
        <v>25</v>
      </c>
      <c r="AE9" s="24" t="s">
        <v>408</v>
      </c>
      <c r="AF9">
        <v>8</v>
      </c>
      <c r="AG9">
        <v>0</v>
      </c>
      <c r="AH9" s="30">
        <f>AF9+AG9</f>
        <v>8</v>
      </c>
    </row>
    <row r="10" spans="1:34" x14ac:dyDescent="0.25">
      <c r="A10" s="61" t="s">
        <v>93</v>
      </c>
      <c r="B10" s="16" t="s">
        <v>94</v>
      </c>
      <c r="C10" s="17">
        <v>1</v>
      </c>
      <c r="D10" s="17" t="s">
        <v>28</v>
      </c>
      <c r="E10" s="17" t="s">
        <v>29</v>
      </c>
      <c r="F10" s="17" t="s">
        <v>95</v>
      </c>
      <c r="G10" s="17">
        <v>2000</v>
      </c>
      <c r="H10" s="16" t="s">
        <v>94</v>
      </c>
      <c r="I10" s="17" t="s">
        <v>96</v>
      </c>
      <c r="J10" s="2" t="s">
        <v>97</v>
      </c>
      <c r="K10" s="3">
        <v>3780</v>
      </c>
      <c r="L10" s="4">
        <v>0</v>
      </c>
      <c r="M10" s="5">
        <v>1</v>
      </c>
      <c r="N10" s="6">
        <v>366</v>
      </c>
      <c r="O10" s="4">
        <v>0</v>
      </c>
      <c r="P10" s="8">
        <v>0</v>
      </c>
      <c r="Q10" s="6">
        <v>0</v>
      </c>
      <c r="R10" s="7">
        <v>0</v>
      </c>
      <c r="S10" s="8">
        <v>0</v>
      </c>
      <c r="T10" s="4">
        <v>0</v>
      </c>
      <c r="U10" s="4">
        <v>0</v>
      </c>
      <c r="V10" s="8">
        <v>0</v>
      </c>
      <c r="W10" s="38"/>
      <c r="X10" s="29">
        <f>N10/3705</f>
        <v>9.8785425101214575E-2</v>
      </c>
      <c r="Y10" s="11">
        <f>Q10/1583</f>
        <v>0</v>
      </c>
      <c r="Z10" s="6">
        <f>T10/228</f>
        <v>0</v>
      </c>
      <c r="AA10" s="11">
        <f>(L10+M10)/6</f>
        <v>0.16666666666666666</v>
      </c>
      <c r="AB10" s="6">
        <f>(O10+P10)/2</f>
        <v>0</v>
      </c>
      <c r="AC10" s="7">
        <f>(R10+S10)/1</f>
        <v>0</v>
      </c>
      <c r="AD10" s="22" t="s">
        <v>406</v>
      </c>
      <c r="AE10" s="24" t="s">
        <v>408</v>
      </c>
      <c r="AF10">
        <v>8</v>
      </c>
      <c r="AG10">
        <v>1</v>
      </c>
      <c r="AH10" s="30">
        <f>AF10+AG10</f>
        <v>9</v>
      </c>
    </row>
    <row r="11" spans="1:34" x14ac:dyDescent="0.25">
      <c r="A11" s="61" t="s">
        <v>52</v>
      </c>
      <c r="B11" s="16" t="s">
        <v>53</v>
      </c>
      <c r="C11" s="17">
        <v>1</v>
      </c>
      <c r="D11" s="17" t="s">
        <v>28</v>
      </c>
      <c r="E11" s="17" t="s">
        <v>29</v>
      </c>
      <c r="F11" s="17" t="s">
        <v>54</v>
      </c>
      <c r="G11" s="17">
        <v>1994</v>
      </c>
      <c r="H11" s="16" t="s">
        <v>53</v>
      </c>
      <c r="I11" s="17" t="s">
        <v>53</v>
      </c>
      <c r="J11" s="2" t="s">
        <v>55</v>
      </c>
      <c r="K11" s="3">
        <v>357</v>
      </c>
      <c r="L11" s="4">
        <v>0</v>
      </c>
      <c r="M11" s="8">
        <v>0</v>
      </c>
      <c r="N11" s="6">
        <v>331</v>
      </c>
      <c r="O11" s="7">
        <v>0</v>
      </c>
      <c r="P11" s="8">
        <v>0</v>
      </c>
      <c r="Q11" s="6">
        <v>259</v>
      </c>
      <c r="R11" s="7">
        <v>0</v>
      </c>
      <c r="S11" s="8">
        <v>0</v>
      </c>
      <c r="T11" s="10">
        <v>142</v>
      </c>
      <c r="U11" s="4">
        <v>0</v>
      </c>
      <c r="V11" s="8">
        <v>0</v>
      </c>
      <c r="W11" s="37">
        <v>331</v>
      </c>
      <c r="X11" s="29">
        <f>N11/3705</f>
        <v>8.9338731443994596E-2</v>
      </c>
      <c r="Y11" s="11">
        <f>Q11/1583</f>
        <v>0.16361339229311433</v>
      </c>
      <c r="Z11" s="6">
        <f>T11/228</f>
        <v>0.6228070175438597</v>
      </c>
      <c r="AA11" s="11">
        <f>(L11+M11)/6</f>
        <v>0</v>
      </c>
      <c r="AB11" s="6">
        <f>(O11+P11)/2</f>
        <v>0</v>
      </c>
      <c r="AC11" s="7">
        <f>(R11+S11)/1</f>
        <v>0</v>
      </c>
      <c r="AD11" s="23" t="s">
        <v>407</v>
      </c>
      <c r="AE11" s="25" t="s">
        <v>409</v>
      </c>
      <c r="AF11">
        <v>8</v>
      </c>
      <c r="AG11">
        <v>0</v>
      </c>
      <c r="AH11" s="30">
        <f>AF11+AG11</f>
        <v>8</v>
      </c>
    </row>
    <row r="12" spans="1:34" x14ac:dyDescent="0.25">
      <c r="A12" s="61" t="s">
        <v>71</v>
      </c>
      <c r="B12" s="16" t="s">
        <v>71</v>
      </c>
      <c r="C12" s="17">
        <v>1</v>
      </c>
      <c r="D12" s="17" t="s">
        <v>28</v>
      </c>
      <c r="E12" s="17" t="s">
        <v>20</v>
      </c>
      <c r="F12" s="17" t="s">
        <v>72</v>
      </c>
      <c r="G12" s="17">
        <v>2010</v>
      </c>
      <c r="H12" s="17" t="s">
        <v>71</v>
      </c>
      <c r="I12" s="17" t="s">
        <v>71</v>
      </c>
      <c r="J12" s="2" t="s">
        <v>73</v>
      </c>
      <c r="K12" s="3">
        <v>680</v>
      </c>
      <c r="L12" s="4">
        <v>0</v>
      </c>
      <c r="M12" s="8">
        <v>0</v>
      </c>
      <c r="N12" s="6">
        <v>315</v>
      </c>
      <c r="O12" s="4">
        <v>0</v>
      </c>
      <c r="P12" s="8">
        <v>0</v>
      </c>
      <c r="Q12" s="6">
        <v>73</v>
      </c>
      <c r="R12" s="7">
        <v>0</v>
      </c>
      <c r="S12" s="8">
        <v>0</v>
      </c>
      <c r="T12" s="4">
        <v>0</v>
      </c>
      <c r="U12" s="4">
        <v>0</v>
      </c>
      <c r="V12" s="8">
        <v>0</v>
      </c>
      <c r="W12" s="38">
        <v>73</v>
      </c>
      <c r="X12" s="29">
        <f>N12/3705</f>
        <v>8.5020242914979755E-2</v>
      </c>
      <c r="Y12" s="11">
        <f>Q12/1583</f>
        <v>4.611497157296273E-2</v>
      </c>
      <c r="Z12" s="6">
        <f>T12/228</f>
        <v>0</v>
      </c>
      <c r="AA12" s="11">
        <f>(L12+M12)/6</f>
        <v>0</v>
      </c>
      <c r="AB12" s="6">
        <f>(O12+P12)/2</f>
        <v>0</v>
      </c>
      <c r="AC12" s="7">
        <f>(R12+S12)/1</f>
        <v>0</v>
      </c>
      <c r="AD12" s="23" t="s">
        <v>407</v>
      </c>
      <c r="AE12" s="25" t="s">
        <v>409</v>
      </c>
      <c r="AF12">
        <v>8</v>
      </c>
      <c r="AG12">
        <v>0</v>
      </c>
      <c r="AH12" s="30">
        <f>AF12+AG12</f>
        <v>8</v>
      </c>
    </row>
    <row r="13" spans="1:34" x14ac:dyDescent="0.25">
      <c r="A13" s="18" t="s">
        <v>67</v>
      </c>
      <c r="B13" s="16" t="s">
        <v>67</v>
      </c>
      <c r="C13" s="17">
        <v>1</v>
      </c>
      <c r="D13" s="17" t="s">
        <v>28</v>
      </c>
      <c r="E13" s="17" t="s">
        <v>68</v>
      </c>
      <c r="F13" s="17" t="s">
        <v>69</v>
      </c>
      <c r="G13" s="17">
        <v>1993</v>
      </c>
      <c r="H13" s="17" t="s">
        <v>67</v>
      </c>
      <c r="I13" s="17" t="s">
        <v>67</v>
      </c>
      <c r="J13" s="2" t="s">
        <v>70</v>
      </c>
      <c r="K13" s="3">
        <v>751</v>
      </c>
      <c r="L13" s="4">
        <v>0</v>
      </c>
      <c r="M13" s="8">
        <v>0</v>
      </c>
      <c r="N13" s="6">
        <v>270</v>
      </c>
      <c r="O13" s="7">
        <v>0</v>
      </c>
      <c r="P13" s="8">
        <v>0</v>
      </c>
      <c r="Q13" s="6">
        <v>58</v>
      </c>
      <c r="R13" s="7">
        <v>0</v>
      </c>
      <c r="S13" s="8">
        <v>0</v>
      </c>
      <c r="T13" s="7">
        <v>0</v>
      </c>
      <c r="U13" s="7">
        <v>0</v>
      </c>
      <c r="V13" s="8">
        <v>0</v>
      </c>
      <c r="W13" s="38"/>
      <c r="X13" s="29">
        <f>N13/3705</f>
        <v>7.28744939271255E-2</v>
      </c>
      <c r="Y13" s="11">
        <f>Q13/1583</f>
        <v>3.6639292482627921E-2</v>
      </c>
      <c r="Z13" s="6">
        <f>T13/228</f>
        <v>0</v>
      </c>
      <c r="AA13" s="11">
        <f>(L13+M13)/6</f>
        <v>0</v>
      </c>
      <c r="AB13" s="6">
        <f>(O13+P13)/2</f>
        <v>0</v>
      </c>
      <c r="AC13" s="7">
        <f>(R13+S13)/1</f>
        <v>0</v>
      </c>
      <c r="AD13" s="22" t="s">
        <v>406</v>
      </c>
      <c r="AE13" s="24" t="s">
        <v>408</v>
      </c>
      <c r="AF13">
        <v>7</v>
      </c>
      <c r="AG13">
        <v>0</v>
      </c>
      <c r="AH13" s="30">
        <f>AF13+AG13</f>
        <v>7</v>
      </c>
    </row>
    <row r="14" spans="1:34" x14ac:dyDescent="0.25">
      <c r="A14" s="61" t="s">
        <v>89</v>
      </c>
      <c r="B14" s="16" t="s">
        <v>90</v>
      </c>
      <c r="C14" s="17">
        <v>1</v>
      </c>
      <c r="D14" s="17" t="s">
        <v>28</v>
      </c>
      <c r="E14" s="17" t="s">
        <v>91</v>
      </c>
      <c r="F14" s="17" t="s">
        <v>90</v>
      </c>
      <c r="G14" s="17">
        <v>2007</v>
      </c>
      <c r="H14" s="16" t="s">
        <v>90</v>
      </c>
      <c r="I14" s="17" t="s">
        <v>90</v>
      </c>
      <c r="J14" s="2" t="s">
        <v>92</v>
      </c>
      <c r="K14" s="3">
        <v>818</v>
      </c>
      <c r="L14" s="4">
        <v>0</v>
      </c>
      <c r="M14" s="8">
        <v>0</v>
      </c>
      <c r="N14" s="6">
        <v>210</v>
      </c>
      <c r="O14" s="4">
        <v>0</v>
      </c>
      <c r="P14" s="8">
        <v>0</v>
      </c>
      <c r="Q14" s="6">
        <v>0</v>
      </c>
      <c r="R14" s="7">
        <v>0</v>
      </c>
      <c r="S14" s="8">
        <v>0</v>
      </c>
      <c r="T14" s="4">
        <v>0</v>
      </c>
      <c r="U14" s="4">
        <v>0</v>
      </c>
      <c r="V14" s="8">
        <v>0</v>
      </c>
      <c r="W14" s="38"/>
      <c r="X14" s="29">
        <f>N14/3705</f>
        <v>5.6680161943319839E-2</v>
      </c>
      <c r="Y14" s="11">
        <f>Q14/1583</f>
        <v>0</v>
      </c>
      <c r="Z14" s="6">
        <f>T14/228</f>
        <v>0</v>
      </c>
      <c r="AA14" s="11">
        <f>(L14+M14)/6</f>
        <v>0</v>
      </c>
      <c r="AB14" s="6">
        <f>(O14+P14)/2</f>
        <v>0</v>
      </c>
      <c r="AC14" s="7">
        <f>(R14+S14)/1</f>
        <v>0</v>
      </c>
      <c r="AD14" s="23" t="s">
        <v>407</v>
      </c>
      <c r="AE14" s="25" t="s">
        <v>409</v>
      </c>
      <c r="AF14">
        <v>6</v>
      </c>
      <c r="AG14">
        <v>0</v>
      </c>
      <c r="AH14" s="30">
        <f>AF14+AG14</f>
        <v>6</v>
      </c>
    </row>
    <row r="15" spans="1:34" x14ac:dyDescent="0.25">
      <c r="A15" s="61" t="s">
        <v>80</v>
      </c>
      <c r="B15" s="16" t="s">
        <v>81</v>
      </c>
      <c r="C15" s="17">
        <v>1</v>
      </c>
      <c r="D15" s="17" t="s">
        <v>28</v>
      </c>
      <c r="E15" s="17" t="s">
        <v>82</v>
      </c>
      <c r="F15" s="17" t="s">
        <v>83</v>
      </c>
      <c r="G15" s="17">
        <v>2009</v>
      </c>
      <c r="H15" s="16" t="s">
        <v>81</v>
      </c>
      <c r="I15" s="17" t="s">
        <v>81</v>
      </c>
      <c r="J15" s="2" t="s">
        <v>84</v>
      </c>
      <c r="K15" s="3">
        <v>636</v>
      </c>
      <c r="L15" s="4">
        <v>0</v>
      </c>
      <c r="M15" s="8">
        <v>0</v>
      </c>
      <c r="N15" s="6">
        <v>205</v>
      </c>
      <c r="O15" s="7">
        <v>0</v>
      </c>
      <c r="P15" s="8">
        <v>0</v>
      </c>
      <c r="Q15" s="6">
        <v>96</v>
      </c>
      <c r="R15" s="7">
        <v>0</v>
      </c>
      <c r="S15" s="8">
        <v>0</v>
      </c>
      <c r="T15" s="4">
        <v>0</v>
      </c>
      <c r="U15" s="4">
        <v>0</v>
      </c>
      <c r="V15" s="8">
        <v>0</v>
      </c>
      <c r="W15" s="38"/>
      <c r="X15" s="29">
        <f>N15/3705</f>
        <v>5.5330634278002701E-2</v>
      </c>
      <c r="Y15" s="11">
        <f>Q15/1583</f>
        <v>6.0644346178142766E-2</v>
      </c>
      <c r="Z15" s="6">
        <f>T15/228</f>
        <v>0</v>
      </c>
      <c r="AA15" s="11">
        <f>(L15+M15)/6</f>
        <v>0</v>
      </c>
      <c r="AB15" s="6">
        <f>(O15+P15)/2</f>
        <v>0</v>
      </c>
      <c r="AC15" s="7">
        <f>(R15+S15)/1</f>
        <v>0</v>
      </c>
      <c r="AD15" s="23" t="s">
        <v>407</v>
      </c>
      <c r="AE15" s="24" t="s">
        <v>408</v>
      </c>
      <c r="AF15">
        <v>6</v>
      </c>
      <c r="AG15">
        <v>0</v>
      </c>
      <c r="AH15" s="30">
        <f>AF15+AG15</f>
        <v>6</v>
      </c>
    </row>
    <row r="16" spans="1:34" x14ac:dyDescent="0.25">
      <c r="A16" s="61" t="s">
        <v>62</v>
      </c>
      <c r="B16" s="16" t="s">
        <v>63</v>
      </c>
      <c r="C16" s="17">
        <v>1</v>
      </c>
      <c r="D16" s="17" t="s">
        <v>28</v>
      </c>
      <c r="E16" s="17" t="s">
        <v>29</v>
      </c>
      <c r="F16" s="17" t="s">
        <v>64</v>
      </c>
      <c r="G16" s="17">
        <v>1986</v>
      </c>
      <c r="H16" s="17" t="s">
        <v>63</v>
      </c>
      <c r="I16" s="17" t="s">
        <v>65</v>
      </c>
      <c r="J16" s="2" t="s">
        <v>66</v>
      </c>
      <c r="K16" s="3">
        <v>1863</v>
      </c>
      <c r="L16" s="4">
        <v>0</v>
      </c>
      <c r="M16" s="8">
        <v>0</v>
      </c>
      <c r="N16" s="6">
        <v>184</v>
      </c>
      <c r="O16" s="7">
        <v>0</v>
      </c>
      <c r="P16" s="8">
        <v>0</v>
      </c>
      <c r="Q16" s="6">
        <v>0</v>
      </c>
      <c r="R16" s="7">
        <v>0</v>
      </c>
      <c r="S16" s="8">
        <v>0</v>
      </c>
      <c r="T16" s="4">
        <v>0</v>
      </c>
      <c r="U16" s="4">
        <v>0</v>
      </c>
      <c r="V16" s="8">
        <v>0</v>
      </c>
      <c r="W16" s="38"/>
      <c r="X16" s="29">
        <f>N16/3705</f>
        <v>4.9662618083670715E-2</v>
      </c>
      <c r="Y16" s="11">
        <f>Q16/1583</f>
        <v>0</v>
      </c>
      <c r="Z16" s="6">
        <f>T16/228</f>
        <v>0</v>
      </c>
      <c r="AA16" s="11">
        <f>(L16+M16)/6</f>
        <v>0</v>
      </c>
      <c r="AB16" s="6">
        <f>(O16+P16)/2</f>
        <v>0</v>
      </c>
      <c r="AC16" s="7">
        <f>(R16+S16)/1</f>
        <v>0</v>
      </c>
      <c r="AD16" s="23" t="s">
        <v>407</v>
      </c>
      <c r="AE16" s="24" t="s">
        <v>408</v>
      </c>
      <c r="AF16">
        <v>6</v>
      </c>
      <c r="AG16">
        <v>0</v>
      </c>
      <c r="AH16" s="30">
        <f>AF16+AG16</f>
        <v>6</v>
      </c>
    </row>
    <row r="17" spans="1:34" x14ac:dyDescent="0.25">
      <c r="A17" s="60" t="s">
        <v>85</v>
      </c>
      <c r="B17" s="16" t="s">
        <v>86</v>
      </c>
      <c r="C17" s="17">
        <v>1</v>
      </c>
      <c r="D17" s="17" t="s">
        <v>28</v>
      </c>
      <c r="E17" s="17" t="s">
        <v>58</v>
      </c>
      <c r="F17" s="17" t="s">
        <v>87</v>
      </c>
      <c r="G17" s="17">
        <v>2012</v>
      </c>
      <c r="H17" s="16" t="s">
        <v>86</v>
      </c>
      <c r="I17" s="17" t="s">
        <v>86</v>
      </c>
      <c r="J17" s="2" t="s">
        <v>88</v>
      </c>
      <c r="K17" s="3">
        <v>1903</v>
      </c>
      <c r="L17" s="4">
        <v>3</v>
      </c>
      <c r="M17" s="5">
        <v>3</v>
      </c>
      <c r="N17" s="6">
        <v>148</v>
      </c>
      <c r="O17" s="6">
        <v>2</v>
      </c>
      <c r="P17" s="8">
        <v>0</v>
      </c>
      <c r="Q17" s="6">
        <v>0</v>
      </c>
      <c r="R17" s="7">
        <v>0</v>
      </c>
      <c r="S17" s="8">
        <v>0</v>
      </c>
      <c r="T17" s="4">
        <v>0</v>
      </c>
      <c r="U17" s="4">
        <v>0</v>
      </c>
      <c r="V17" s="8">
        <v>0</v>
      </c>
      <c r="W17" s="38"/>
      <c r="X17" s="29">
        <f>N17/3705</f>
        <v>3.9946018893387315E-2</v>
      </c>
      <c r="Y17" s="11">
        <f>Q17/1583</f>
        <v>0</v>
      </c>
      <c r="Z17" s="6">
        <f>T17/228</f>
        <v>0</v>
      </c>
      <c r="AA17" s="11">
        <f>(L17+M17)/6</f>
        <v>1</v>
      </c>
      <c r="AB17" s="6">
        <f>(O17+P17)/2</f>
        <v>1</v>
      </c>
      <c r="AC17" s="7">
        <f>(R17+S17)/1</f>
        <v>0</v>
      </c>
      <c r="AD17" s="22" t="s">
        <v>25</v>
      </c>
      <c r="AE17" s="24" t="s">
        <v>408</v>
      </c>
      <c r="AF17">
        <v>5</v>
      </c>
      <c r="AG17">
        <v>5</v>
      </c>
      <c r="AH17" s="30">
        <f>AF17+AG17</f>
        <v>10</v>
      </c>
    </row>
    <row r="18" spans="1:34" x14ac:dyDescent="0.25">
      <c r="A18" s="61" t="s">
        <v>101</v>
      </c>
      <c r="B18" s="16" t="s">
        <v>102</v>
      </c>
      <c r="C18" s="17">
        <v>2</v>
      </c>
      <c r="D18" s="17" t="s">
        <v>48</v>
      </c>
      <c r="E18" s="17" t="s">
        <v>20</v>
      </c>
      <c r="F18" s="17" t="s">
        <v>103</v>
      </c>
      <c r="G18" s="17">
        <v>2009</v>
      </c>
      <c r="H18" s="16" t="s">
        <v>102</v>
      </c>
      <c r="I18" s="17" t="s">
        <v>102</v>
      </c>
      <c r="J18" s="2" t="s">
        <v>104</v>
      </c>
      <c r="K18" s="3">
        <v>401</v>
      </c>
      <c r="L18" s="4">
        <v>0</v>
      </c>
      <c r="M18" s="5">
        <v>1</v>
      </c>
      <c r="N18" s="6">
        <v>96</v>
      </c>
      <c r="O18" s="7">
        <v>0</v>
      </c>
      <c r="P18" s="8">
        <v>0</v>
      </c>
      <c r="Q18" s="6">
        <v>7</v>
      </c>
      <c r="R18" s="7">
        <v>0</v>
      </c>
      <c r="S18" s="8">
        <v>0</v>
      </c>
      <c r="T18" s="4">
        <v>0</v>
      </c>
      <c r="U18" s="4">
        <v>0</v>
      </c>
      <c r="V18" s="8">
        <v>0</v>
      </c>
      <c r="W18" s="38"/>
      <c r="X18" s="29">
        <f>N18/3705</f>
        <v>2.5910931174089068E-2</v>
      </c>
      <c r="Y18" s="11">
        <f>Q18/1583</f>
        <v>4.421983575489577E-3</v>
      </c>
      <c r="Z18" s="6">
        <f>T18/228</f>
        <v>0</v>
      </c>
      <c r="AA18" s="11">
        <f>(L18+M18)/6</f>
        <v>0.16666666666666666</v>
      </c>
      <c r="AB18" s="6">
        <f>(O18+P18)/2</f>
        <v>0</v>
      </c>
      <c r="AC18" s="7">
        <f>(R18+S18)/1</f>
        <v>0</v>
      </c>
      <c r="AD18" s="23" t="s">
        <v>407</v>
      </c>
      <c r="AE18" s="25" t="s">
        <v>409</v>
      </c>
      <c r="AF18">
        <v>4</v>
      </c>
      <c r="AG18">
        <v>1</v>
      </c>
      <c r="AH18" s="30">
        <f>AF18+AG18</f>
        <v>5</v>
      </c>
    </row>
    <row r="19" spans="1:34" x14ac:dyDescent="0.25">
      <c r="A19" s="61" t="s">
        <v>105</v>
      </c>
      <c r="B19" s="16" t="s">
        <v>106</v>
      </c>
      <c r="C19" s="17">
        <v>1</v>
      </c>
      <c r="D19" s="17" t="s">
        <v>28</v>
      </c>
      <c r="E19" s="17" t="s">
        <v>91</v>
      </c>
      <c r="F19" s="17" t="s">
        <v>107</v>
      </c>
      <c r="G19" s="17">
        <v>2001</v>
      </c>
      <c r="H19" s="17" t="s">
        <v>106</v>
      </c>
      <c r="I19" s="17" t="s">
        <v>107</v>
      </c>
      <c r="J19" s="2" t="s">
        <v>108</v>
      </c>
      <c r="K19" s="9">
        <v>302</v>
      </c>
      <c r="L19" s="4">
        <v>0</v>
      </c>
      <c r="M19" s="8">
        <v>0</v>
      </c>
      <c r="N19" s="6">
        <v>94</v>
      </c>
      <c r="O19" s="7">
        <v>0</v>
      </c>
      <c r="P19" s="8">
        <v>0</v>
      </c>
      <c r="Q19" s="6">
        <v>0</v>
      </c>
      <c r="R19" s="7">
        <v>0</v>
      </c>
      <c r="S19" s="8">
        <v>0</v>
      </c>
      <c r="T19" s="4">
        <v>0</v>
      </c>
      <c r="U19" s="4">
        <v>0</v>
      </c>
      <c r="V19" s="8">
        <v>0</v>
      </c>
      <c r="W19" s="38"/>
      <c r="X19" s="29">
        <f>N19/3705</f>
        <v>2.5371120107962213E-2</v>
      </c>
      <c r="Y19" s="11">
        <f>Q19/1583</f>
        <v>0</v>
      </c>
      <c r="Z19" s="6">
        <f>T19/228</f>
        <v>0</v>
      </c>
      <c r="AA19" s="11">
        <f>(L19+M19)/6</f>
        <v>0</v>
      </c>
      <c r="AB19" s="6">
        <f>(O19+P19)/2</f>
        <v>0</v>
      </c>
      <c r="AC19" s="7">
        <f>(R19+S19)/1</f>
        <v>0</v>
      </c>
      <c r="AD19" s="23" t="s">
        <v>407</v>
      </c>
      <c r="AE19" s="25" t="s">
        <v>409</v>
      </c>
      <c r="AF19">
        <v>4</v>
      </c>
      <c r="AG19">
        <v>0</v>
      </c>
      <c r="AH19" s="30">
        <f>AF19+AG19</f>
        <v>4</v>
      </c>
    </row>
    <row r="20" spans="1:34" x14ac:dyDescent="0.25">
      <c r="A20" s="61" t="s">
        <v>109</v>
      </c>
      <c r="B20" s="16" t="s">
        <v>110</v>
      </c>
      <c r="C20" s="17">
        <v>1</v>
      </c>
      <c r="D20" s="17" t="s">
        <v>35</v>
      </c>
      <c r="E20" s="17" t="s">
        <v>68</v>
      </c>
      <c r="F20" s="17" t="s">
        <v>69</v>
      </c>
      <c r="G20" s="17">
        <v>2009</v>
      </c>
      <c r="H20" s="16" t="s">
        <v>110</v>
      </c>
      <c r="I20" s="17" t="s">
        <v>110</v>
      </c>
      <c r="J20" s="2" t="s">
        <v>111</v>
      </c>
      <c r="K20" s="9">
        <v>372</v>
      </c>
      <c r="L20" s="4">
        <v>0</v>
      </c>
      <c r="M20" s="8">
        <v>0</v>
      </c>
      <c r="N20" s="6">
        <v>78</v>
      </c>
      <c r="O20" s="7">
        <v>0</v>
      </c>
      <c r="P20" s="8">
        <v>0</v>
      </c>
      <c r="Q20" s="6">
        <v>0</v>
      </c>
      <c r="R20" s="7">
        <v>0</v>
      </c>
      <c r="S20" s="8">
        <v>0</v>
      </c>
      <c r="T20" s="4">
        <v>0</v>
      </c>
      <c r="U20" s="4">
        <v>0</v>
      </c>
      <c r="V20" s="8">
        <v>0</v>
      </c>
      <c r="W20" s="38"/>
      <c r="X20" s="29">
        <f>N20/3705</f>
        <v>2.1052631578947368E-2</v>
      </c>
      <c r="Y20" s="11">
        <f>Q20/1583</f>
        <v>0</v>
      </c>
      <c r="Z20" s="6">
        <f>T20/228</f>
        <v>0</v>
      </c>
      <c r="AA20" s="11">
        <f>(L20+M20)/6</f>
        <v>0</v>
      </c>
      <c r="AB20" s="6">
        <f>(O20+P20)/2</f>
        <v>0</v>
      </c>
      <c r="AC20" s="7">
        <f>(R20+S20)/1</f>
        <v>0</v>
      </c>
      <c r="AD20" s="23" t="s">
        <v>407</v>
      </c>
      <c r="AE20" s="24" t="s">
        <v>408</v>
      </c>
      <c r="AF20">
        <v>4</v>
      </c>
      <c r="AG20">
        <v>0</v>
      </c>
      <c r="AH20" s="30">
        <f>AF20+AG20</f>
        <v>4</v>
      </c>
    </row>
    <row r="21" spans="1:34" x14ac:dyDescent="0.25">
      <c r="A21" s="61" t="s">
        <v>98</v>
      </c>
      <c r="B21" s="16" t="s">
        <v>98</v>
      </c>
      <c r="C21" s="17">
        <v>1</v>
      </c>
      <c r="D21" s="17" t="s">
        <v>35</v>
      </c>
      <c r="E21" s="17" t="s">
        <v>68</v>
      </c>
      <c r="F21" s="17" t="s">
        <v>99</v>
      </c>
      <c r="G21" s="17">
        <v>2012</v>
      </c>
      <c r="H21" s="16" t="s">
        <v>98</v>
      </c>
      <c r="I21" s="16" t="s">
        <v>98</v>
      </c>
      <c r="J21" s="2" t="s">
        <v>100</v>
      </c>
      <c r="K21" s="3">
        <v>426</v>
      </c>
      <c r="L21" s="4">
        <v>0</v>
      </c>
      <c r="M21" s="8">
        <v>0</v>
      </c>
      <c r="N21" s="6">
        <v>77</v>
      </c>
      <c r="O21" s="7">
        <v>0</v>
      </c>
      <c r="P21" s="8">
        <v>0</v>
      </c>
      <c r="Q21" s="6">
        <v>77</v>
      </c>
      <c r="R21" s="7">
        <v>0</v>
      </c>
      <c r="S21" s="8">
        <v>0</v>
      </c>
      <c r="T21" s="4">
        <v>0</v>
      </c>
      <c r="U21" s="4">
        <v>0</v>
      </c>
      <c r="V21" s="8">
        <v>0</v>
      </c>
      <c r="W21" s="38">
        <v>77</v>
      </c>
      <c r="X21" s="29">
        <f>N21/3705</f>
        <v>2.078272604588394E-2</v>
      </c>
      <c r="Y21" s="11">
        <f>Q21/1583</f>
        <v>4.8641819330385347E-2</v>
      </c>
      <c r="Z21" s="6">
        <f>T21/228</f>
        <v>0</v>
      </c>
      <c r="AA21" s="11">
        <f>(L21+M21)/6</f>
        <v>0</v>
      </c>
      <c r="AB21" s="6">
        <f>(O21+P21)/2</f>
        <v>0</v>
      </c>
      <c r="AC21" s="7">
        <f>(R21+S21)/1</f>
        <v>0</v>
      </c>
      <c r="AD21" s="23" t="s">
        <v>407</v>
      </c>
      <c r="AE21" s="24" t="s">
        <v>408</v>
      </c>
      <c r="AF21">
        <v>4</v>
      </c>
      <c r="AG21">
        <v>0</v>
      </c>
      <c r="AH21" s="30">
        <f>AF21+AG21</f>
        <v>4</v>
      </c>
    </row>
    <row r="22" spans="1:34" x14ac:dyDescent="0.25">
      <c r="A22" s="61" t="s">
        <v>117</v>
      </c>
      <c r="B22" s="16" t="s">
        <v>118</v>
      </c>
      <c r="C22" s="17">
        <v>1</v>
      </c>
      <c r="D22" s="17" t="s">
        <v>35</v>
      </c>
      <c r="E22" s="17" t="s">
        <v>29</v>
      </c>
      <c r="F22" s="17" t="s">
        <v>54</v>
      </c>
      <c r="G22" s="17">
        <v>1993</v>
      </c>
      <c r="H22" s="17" t="s">
        <v>118</v>
      </c>
      <c r="I22" s="17" t="s">
        <v>118</v>
      </c>
      <c r="J22" s="2" t="s">
        <v>119</v>
      </c>
      <c r="K22" s="3">
        <v>689</v>
      </c>
      <c r="L22" s="4">
        <v>0</v>
      </c>
      <c r="M22" s="8">
        <v>0</v>
      </c>
      <c r="N22" s="6">
        <v>63</v>
      </c>
      <c r="O22" s="7">
        <v>0</v>
      </c>
      <c r="P22" s="8">
        <v>0</v>
      </c>
      <c r="Q22" s="6">
        <v>9</v>
      </c>
      <c r="R22" s="7">
        <v>0</v>
      </c>
      <c r="S22" s="8">
        <v>0</v>
      </c>
      <c r="T22" s="7">
        <v>0</v>
      </c>
      <c r="U22" s="7">
        <v>0</v>
      </c>
      <c r="V22" s="8">
        <v>0</v>
      </c>
      <c r="W22" s="38"/>
      <c r="X22" s="29">
        <f>N22/3705</f>
        <v>1.7004048582995951E-2</v>
      </c>
      <c r="Y22" s="11">
        <f>Q22/1583</f>
        <v>5.6854074542008843E-3</v>
      </c>
      <c r="Z22" s="6">
        <f>T22/228</f>
        <v>0</v>
      </c>
      <c r="AA22" s="11">
        <f>(L22+M22)/6</f>
        <v>0</v>
      </c>
      <c r="AB22" s="6">
        <f>(O22+P22)/2</f>
        <v>0</v>
      </c>
      <c r="AC22" s="7">
        <f>(R22+S22)/1</f>
        <v>0</v>
      </c>
      <c r="AD22" s="23" t="s">
        <v>407</v>
      </c>
      <c r="AE22" s="25" t="s">
        <v>409</v>
      </c>
      <c r="AF22">
        <v>4</v>
      </c>
      <c r="AG22">
        <v>0</v>
      </c>
      <c r="AH22" s="30">
        <f>AF22+AG22</f>
        <v>4</v>
      </c>
    </row>
    <row r="23" spans="1:34" x14ac:dyDescent="0.25">
      <c r="A23" s="61" t="s">
        <v>112</v>
      </c>
      <c r="B23" s="16" t="s">
        <v>113</v>
      </c>
      <c r="C23" s="17">
        <v>1</v>
      </c>
      <c r="D23" s="17" t="s">
        <v>28</v>
      </c>
      <c r="E23" s="17" t="s">
        <v>58</v>
      </c>
      <c r="F23" s="17" t="s">
        <v>114</v>
      </c>
      <c r="G23" s="17">
        <v>1995</v>
      </c>
      <c r="H23" s="16" t="s">
        <v>115</v>
      </c>
      <c r="I23" s="16" t="s">
        <v>115</v>
      </c>
      <c r="J23" s="2" t="s">
        <v>116</v>
      </c>
      <c r="K23" s="3">
        <v>99</v>
      </c>
      <c r="L23" s="4">
        <v>0</v>
      </c>
      <c r="M23" s="8">
        <v>0</v>
      </c>
      <c r="N23" s="6">
        <v>59</v>
      </c>
      <c r="O23" s="4">
        <v>0</v>
      </c>
      <c r="P23" s="8">
        <v>0</v>
      </c>
      <c r="Q23" s="6">
        <v>9</v>
      </c>
      <c r="R23" s="7">
        <v>0</v>
      </c>
      <c r="S23" s="8">
        <v>0</v>
      </c>
      <c r="T23" s="4">
        <v>0</v>
      </c>
      <c r="U23" s="4">
        <v>0</v>
      </c>
      <c r="V23" s="8">
        <v>0</v>
      </c>
      <c r="W23" s="38"/>
      <c r="X23" s="29">
        <f>N23/3705</f>
        <v>1.5924426450742241E-2</v>
      </c>
      <c r="Y23" s="11">
        <f>Q23/1583</f>
        <v>5.6854074542008843E-3</v>
      </c>
      <c r="Z23" s="6">
        <f>T23/228</f>
        <v>0</v>
      </c>
      <c r="AA23" s="11">
        <f>(L23+M23)/6</f>
        <v>0</v>
      </c>
      <c r="AB23" s="6">
        <f>(O23+P23)/2</f>
        <v>0</v>
      </c>
      <c r="AC23" s="7">
        <f>(R23+S23)/1</f>
        <v>0</v>
      </c>
      <c r="AD23" s="22" t="s">
        <v>406</v>
      </c>
      <c r="AE23" s="25" t="s">
        <v>409</v>
      </c>
      <c r="AF23">
        <v>4</v>
      </c>
      <c r="AG23">
        <v>0</v>
      </c>
      <c r="AH23" s="30">
        <f>AF23+AG23</f>
        <v>4</v>
      </c>
    </row>
    <row r="24" spans="1:34" x14ac:dyDescent="0.25">
      <c r="A24" s="61" t="s">
        <v>133</v>
      </c>
      <c r="B24" s="16" t="s">
        <v>134</v>
      </c>
      <c r="C24" s="17">
        <v>1</v>
      </c>
      <c r="D24" s="17" t="s">
        <v>28</v>
      </c>
      <c r="E24" s="17" t="s">
        <v>20</v>
      </c>
      <c r="F24" s="17" t="s">
        <v>103</v>
      </c>
      <c r="G24" s="17">
        <v>2014</v>
      </c>
      <c r="H24" s="16" t="s">
        <v>135</v>
      </c>
      <c r="I24" s="17" t="s">
        <v>135</v>
      </c>
      <c r="J24" s="2" t="s">
        <v>136</v>
      </c>
      <c r="K24" s="3">
        <v>55</v>
      </c>
      <c r="L24" s="4">
        <v>0</v>
      </c>
      <c r="M24" s="8">
        <v>0</v>
      </c>
      <c r="N24" s="6">
        <v>55</v>
      </c>
      <c r="O24" s="4">
        <v>0</v>
      </c>
      <c r="P24" s="8">
        <v>0</v>
      </c>
      <c r="Q24" s="6">
        <v>0</v>
      </c>
      <c r="R24" s="7">
        <v>0</v>
      </c>
      <c r="S24" s="8">
        <v>0</v>
      </c>
      <c r="T24" s="4">
        <v>0</v>
      </c>
      <c r="U24" s="4">
        <v>0</v>
      </c>
      <c r="V24" s="8">
        <v>0</v>
      </c>
      <c r="W24" s="38"/>
      <c r="X24" s="29">
        <f>N24/3705</f>
        <v>1.4844804318488529E-2</v>
      </c>
      <c r="Y24" s="11">
        <f>Q24/1583</f>
        <v>0</v>
      </c>
      <c r="Z24" s="6">
        <f>T24/228</f>
        <v>0</v>
      </c>
      <c r="AA24" s="11">
        <f>(L24+M24)/6</f>
        <v>0</v>
      </c>
      <c r="AB24" s="6">
        <f>(O24+P24)/2</f>
        <v>0</v>
      </c>
      <c r="AC24" s="7">
        <f>(R24+S24)/1</f>
        <v>0</v>
      </c>
      <c r="AF24">
        <v>4</v>
      </c>
      <c r="AG24">
        <v>0</v>
      </c>
      <c r="AH24" s="30">
        <f>AF24+AG24</f>
        <v>4</v>
      </c>
    </row>
    <row r="25" spans="1:34" x14ac:dyDescent="0.25">
      <c r="A25" s="61" t="s">
        <v>128</v>
      </c>
      <c r="B25" s="16" t="s">
        <v>129</v>
      </c>
      <c r="C25" s="17">
        <v>1</v>
      </c>
      <c r="D25" s="17" t="s">
        <v>28</v>
      </c>
      <c r="E25" s="17" t="s">
        <v>36</v>
      </c>
      <c r="F25" s="17" t="s">
        <v>130</v>
      </c>
      <c r="G25" s="17">
        <v>1996</v>
      </c>
      <c r="H25" s="16" t="s">
        <v>129</v>
      </c>
      <c r="I25" s="17" t="s">
        <v>131</v>
      </c>
      <c r="J25" s="2" t="s">
        <v>132</v>
      </c>
      <c r="K25" s="3">
        <v>144</v>
      </c>
      <c r="L25" s="4">
        <v>0</v>
      </c>
      <c r="M25" s="8">
        <v>0</v>
      </c>
      <c r="N25" s="6">
        <v>52</v>
      </c>
      <c r="O25" s="7">
        <v>0</v>
      </c>
      <c r="P25" s="8">
        <v>0</v>
      </c>
      <c r="Q25" s="6">
        <v>0</v>
      </c>
      <c r="R25" s="7">
        <v>0</v>
      </c>
      <c r="S25" s="8">
        <v>0</v>
      </c>
      <c r="T25" s="4">
        <v>0</v>
      </c>
      <c r="U25" s="4">
        <v>0</v>
      </c>
      <c r="V25" s="8">
        <v>0</v>
      </c>
      <c r="W25" s="38"/>
      <c r="X25" s="29">
        <f>N25/3705</f>
        <v>1.4035087719298246E-2</v>
      </c>
      <c r="Y25" s="11">
        <f>Q25/1583</f>
        <v>0</v>
      </c>
      <c r="Z25" s="6">
        <f>T25/228</f>
        <v>0</v>
      </c>
      <c r="AA25" s="11">
        <f>(L25+M25)/6</f>
        <v>0</v>
      </c>
      <c r="AB25" s="6">
        <f>(O25+P25)/2</f>
        <v>0</v>
      </c>
      <c r="AC25" s="7">
        <f>(R25+S25)/1</f>
        <v>0</v>
      </c>
      <c r="AF25">
        <v>3</v>
      </c>
      <c r="AG25">
        <v>0</v>
      </c>
      <c r="AH25" s="30">
        <f>AF25+AG25</f>
        <v>3</v>
      </c>
    </row>
    <row r="26" spans="1:34" x14ac:dyDescent="0.25">
      <c r="A26" s="61" t="s">
        <v>137</v>
      </c>
      <c r="B26" s="16" t="s">
        <v>138</v>
      </c>
      <c r="C26" s="17">
        <v>1</v>
      </c>
      <c r="D26" s="17" t="s">
        <v>28</v>
      </c>
      <c r="E26" s="17" t="s">
        <v>36</v>
      </c>
      <c r="F26" s="17" t="s">
        <v>139</v>
      </c>
      <c r="G26" s="17">
        <v>2013</v>
      </c>
      <c r="H26" s="16" t="s">
        <v>138</v>
      </c>
      <c r="I26" s="17" t="s">
        <v>140</v>
      </c>
      <c r="J26" s="2" t="s">
        <v>141</v>
      </c>
      <c r="K26" s="3">
        <v>324</v>
      </c>
      <c r="L26" s="4">
        <v>0</v>
      </c>
      <c r="M26" s="8">
        <v>0</v>
      </c>
      <c r="N26" s="6">
        <v>46</v>
      </c>
      <c r="O26" s="7">
        <v>0</v>
      </c>
      <c r="P26" s="8">
        <v>0</v>
      </c>
      <c r="Q26" s="6">
        <v>0</v>
      </c>
      <c r="R26" s="7">
        <v>0</v>
      </c>
      <c r="S26" s="8">
        <v>0</v>
      </c>
      <c r="T26" s="4">
        <v>0</v>
      </c>
      <c r="U26" s="4">
        <v>0</v>
      </c>
      <c r="V26" s="8">
        <v>0</v>
      </c>
      <c r="W26" s="38"/>
      <c r="X26" s="29">
        <f>N26/3705</f>
        <v>1.2415654520917679E-2</v>
      </c>
      <c r="Y26" s="11">
        <f>Q26/1583</f>
        <v>0</v>
      </c>
      <c r="Z26" s="6">
        <f>T26/228</f>
        <v>0</v>
      </c>
      <c r="AA26" s="11">
        <f>(L26+M26)/6</f>
        <v>0</v>
      </c>
      <c r="AB26" s="6">
        <f>(O26+P26)/2</f>
        <v>0</v>
      </c>
      <c r="AC26" s="7">
        <f>(R26+S26)/1</f>
        <v>0</v>
      </c>
      <c r="AF26">
        <v>3</v>
      </c>
      <c r="AG26">
        <v>0</v>
      </c>
      <c r="AH26" s="30">
        <f>AF26+AG26</f>
        <v>3</v>
      </c>
    </row>
    <row r="27" spans="1:34" x14ac:dyDescent="0.25">
      <c r="A27" s="61" t="s">
        <v>142</v>
      </c>
      <c r="B27" s="16" t="s">
        <v>142</v>
      </c>
      <c r="C27" s="17">
        <v>1</v>
      </c>
      <c r="D27" s="17" t="s">
        <v>28</v>
      </c>
      <c r="E27" s="17" t="s">
        <v>20</v>
      </c>
      <c r="F27" s="17" t="s">
        <v>72</v>
      </c>
      <c r="G27" s="17">
        <v>2003</v>
      </c>
      <c r="H27" s="16" t="s">
        <v>143</v>
      </c>
      <c r="I27" s="17" t="s">
        <v>144</v>
      </c>
      <c r="J27" s="2" t="s">
        <v>145</v>
      </c>
      <c r="K27" s="3">
        <v>248</v>
      </c>
      <c r="L27" s="4">
        <v>0</v>
      </c>
      <c r="M27" s="8">
        <v>0</v>
      </c>
      <c r="N27" s="6">
        <v>43</v>
      </c>
      <c r="O27" s="7">
        <v>0</v>
      </c>
      <c r="P27" s="8">
        <v>0</v>
      </c>
      <c r="Q27" s="6">
        <v>0</v>
      </c>
      <c r="R27" s="7">
        <v>0</v>
      </c>
      <c r="S27" s="8">
        <v>0</v>
      </c>
      <c r="T27" s="4">
        <v>0</v>
      </c>
      <c r="U27" s="4">
        <v>0</v>
      </c>
      <c r="V27" s="8">
        <v>0</v>
      </c>
      <c r="W27" s="38"/>
      <c r="X27" s="29">
        <f>N27/3705</f>
        <v>1.1605937921727396E-2</v>
      </c>
      <c r="Y27" s="11">
        <f>Q27/1583</f>
        <v>0</v>
      </c>
      <c r="Z27" s="6">
        <f>T27/228</f>
        <v>0</v>
      </c>
      <c r="AA27" s="11">
        <f>(L27+M27)/6</f>
        <v>0</v>
      </c>
      <c r="AB27" s="6">
        <f>(O27+P27)/2</f>
        <v>0</v>
      </c>
      <c r="AC27" s="7">
        <f>(R27+S27)/1</f>
        <v>0</v>
      </c>
      <c r="AF27">
        <v>3</v>
      </c>
      <c r="AG27">
        <v>0</v>
      </c>
      <c r="AH27" s="30">
        <f>AF27+AG27</f>
        <v>3</v>
      </c>
    </row>
    <row r="28" spans="1:34" x14ac:dyDescent="0.25">
      <c r="A28" s="61" t="s">
        <v>146</v>
      </c>
      <c r="B28" s="16" t="s">
        <v>147</v>
      </c>
      <c r="C28" s="17">
        <v>1</v>
      </c>
      <c r="D28" s="17" t="s">
        <v>28</v>
      </c>
      <c r="E28" s="17" t="s">
        <v>82</v>
      </c>
      <c r="F28" s="17" t="s">
        <v>148</v>
      </c>
      <c r="G28" s="17">
        <v>1997</v>
      </c>
      <c r="H28" s="17" t="s">
        <v>149</v>
      </c>
      <c r="I28" s="17" t="s">
        <v>149</v>
      </c>
      <c r="J28" s="2" t="s">
        <v>150</v>
      </c>
      <c r="K28" s="3">
        <v>180</v>
      </c>
      <c r="L28" s="4">
        <v>0</v>
      </c>
      <c r="M28" s="8">
        <v>0</v>
      </c>
      <c r="N28" s="6">
        <v>35</v>
      </c>
      <c r="O28" s="7">
        <v>0</v>
      </c>
      <c r="P28" s="8">
        <v>0</v>
      </c>
      <c r="Q28" s="6">
        <v>1</v>
      </c>
      <c r="R28" s="7">
        <v>0</v>
      </c>
      <c r="S28" s="8">
        <v>0</v>
      </c>
      <c r="T28" s="7">
        <v>0</v>
      </c>
      <c r="U28" s="7">
        <v>0</v>
      </c>
      <c r="V28" s="8">
        <v>0</v>
      </c>
      <c r="W28" s="38"/>
      <c r="X28" s="29">
        <f>N28/3705</f>
        <v>9.4466936572199737E-3</v>
      </c>
      <c r="Y28" s="11">
        <f>Q28/1583</f>
        <v>6.3171193935565378E-4</v>
      </c>
      <c r="Z28" s="6">
        <f>T28/228</f>
        <v>0</v>
      </c>
      <c r="AA28" s="11">
        <f>(L28+M28)/6</f>
        <v>0</v>
      </c>
      <c r="AB28" s="6">
        <f>(O28+P28)/2</f>
        <v>0</v>
      </c>
      <c r="AC28" s="7">
        <f>(R28+S28)/1</f>
        <v>0</v>
      </c>
      <c r="AF28">
        <v>3</v>
      </c>
      <c r="AG28">
        <v>0</v>
      </c>
      <c r="AH28" s="30">
        <f>AF28+AG28</f>
        <v>3</v>
      </c>
    </row>
    <row r="29" spans="1:34" x14ac:dyDescent="0.25">
      <c r="A29" s="61" t="s">
        <v>120</v>
      </c>
      <c r="B29" s="16" t="s">
        <v>120</v>
      </c>
      <c r="C29" s="17">
        <v>1</v>
      </c>
      <c r="D29" s="17" t="s">
        <v>28</v>
      </c>
      <c r="E29" s="17" t="s">
        <v>121</v>
      </c>
      <c r="F29" s="17" t="s">
        <v>122</v>
      </c>
      <c r="G29" s="17">
        <v>2000</v>
      </c>
      <c r="H29" s="16" t="s">
        <v>120</v>
      </c>
      <c r="I29" s="16" t="s">
        <v>120</v>
      </c>
      <c r="J29" s="2" t="s">
        <v>123</v>
      </c>
      <c r="K29" s="3">
        <v>771</v>
      </c>
      <c r="L29" s="4">
        <v>0</v>
      </c>
      <c r="M29" s="5">
        <v>2</v>
      </c>
      <c r="N29" s="6">
        <v>31</v>
      </c>
      <c r="O29" s="7">
        <v>0</v>
      </c>
      <c r="P29" s="8">
        <v>0</v>
      </c>
      <c r="Q29" s="6">
        <v>0</v>
      </c>
      <c r="R29" s="7">
        <v>0</v>
      </c>
      <c r="S29" s="8">
        <v>0</v>
      </c>
      <c r="T29" s="4">
        <v>0</v>
      </c>
      <c r="U29" s="4">
        <v>0</v>
      </c>
      <c r="V29" s="8">
        <v>0</v>
      </c>
      <c r="W29" s="38"/>
      <c r="X29" s="29">
        <f>N29/3705</f>
        <v>8.3670715249662617E-3</v>
      </c>
      <c r="Y29" s="11">
        <f>Q29/1583</f>
        <v>0</v>
      </c>
      <c r="Z29" s="6">
        <f>T29/228</f>
        <v>0</v>
      </c>
      <c r="AA29" s="11">
        <f>(L29+M29)/6</f>
        <v>0.33333333333333331</v>
      </c>
      <c r="AB29" s="6">
        <f>(O29+P29)/2</f>
        <v>0</v>
      </c>
      <c r="AC29" s="7">
        <f>(R29+S29)/1</f>
        <v>0</v>
      </c>
      <c r="AD29" s="23" t="s">
        <v>407</v>
      </c>
      <c r="AE29" s="25" t="s">
        <v>409</v>
      </c>
      <c r="AF29">
        <v>3</v>
      </c>
      <c r="AG29">
        <v>2</v>
      </c>
      <c r="AH29" s="30">
        <f>AF29+AG29</f>
        <v>5</v>
      </c>
    </row>
    <row r="30" spans="1:34" x14ac:dyDescent="0.25">
      <c r="A30" s="61" t="s">
        <v>157</v>
      </c>
      <c r="B30" s="16" t="s">
        <v>158</v>
      </c>
      <c r="C30" s="17">
        <v>1</v>
      </c>
      <c r="D30" s="17" t="s">
        <v>28</v>
      </c>
      <c r="E30" s="17" t="s">
        <v>91</v>
      </c>
      <c r="F30" s="17" t="s">
        <v>159</v>
      </c>
      <c r="G30" s="17">
        <v>2002</v>
      </c>
      <c r="H30" s="16" t="s">
        <v>158</v>
      </c>
      <c r="I30" s="16" t="s">
        <v>158</v>
      </c>
      <c r="J30" s="2" t="s">
        <v>160</v>
      </c>
      <c r="K30" s="3">
        <v>146</v>
      </c>
      <c r="L30" s="4">
        <v>0</v>
      </c>
      <c r="M30" s="8">
        <v>0</v>
      </c>
      <c r="N30" s="6">
        <v>24</v>
      </c>
      <c r="O30" s="7">
        <v>0</v>
      </c>
      <c r="P30" s="8">
        <v>0</v>
      </c>
      <c r="Q30" s="6">
        <v>12</v>
      </c>
      <c r="R30" s="7">
        <v>0</v>
      </c>
      <c r="S30" s="8">
        <v>0</v>
      </c>
      <c r="T30" s="4">
        <v>0</v>
      </c>
      <c r="U30" s="4">
        <v>0</v>
      </c>
      <c r="V30" s="8">
        <v>0</v>
      </c>
      <c r="W30" s="38"/>
      <c r="X30" s="29">
        <f>N30/3705</f>
        <v>6.4777327935222669E-3</v>
      </c>
      <c r="Y30" s="11">
        <f>Q30/1583</f>
        <v>7.5805432722678458E-3</v>
      </c>
      <c r="Z30" s="6">
        <f>T30/228</f>
        <v>0</v>
      </c>
      <c r="AA30" s="11">
        <f>(L30+M30)/6</f>
        <v>0</v>
      </c>
      <c r="AB30" s="6">
        <f>(O30+P30)/2</f>
        <v>0</v>
      </c>
      <c r="AC30" s="7">
        <f>(R30+S30)/1</f>
        <v>0</v>
      </c>
      <c r="AF30">
        <v>2</v>
      </c>
      <c r="AG30">
        <v>0</v>
      </c>
      <c r="AH30" s="30">
        <f>AF30+AG30</f>
        <v>2</v>
      </c>
    </row>
    <row r="31" spans="1:34" x14ac:dyDescent="0.25">
      <c r="A31" s="61" t="s">
        <v>154</v>
      </c>
      <c r="B31" s="16" t="s">
        <v>155</v>
      </c>
      <c r="C31" s="17">
        <v>1</v>
      </c>
      <c r="D31" s="17" t="s">
        <v>28</v>
      </c>
      <c r="E31" s="17" t="s">
        <v>91</v>
      </c>
      <c r="F31" s="17" t="s">
        <v>107</v>
      </c>
      <c r="G31" s="17">
        <v>1997</v>
      </c>
      <c r="H31" s="16" t="s">
        <v>155</v>
      </c>
      <c r="I31" s="17" t="s">
        <v>155</v>
      </c>
      <c r="J31" s="2" t="s">
        <v>156</v>
      </c>
      <c r="K31" s="3">
        <v>560</v>
      </c>
      <c r="L31" s="4">
        <v>0</v>
      </c>
      <c r="M31" s="8">
        <v>0</v>
      </c>
      <c r="N31" s="6">
        <v>24</v>
      </c>
      <c r="O31" s="4">
        <v>0</v>
      </c>
      <c r="P31" s="8">
        <v>0</v>
      </c>
      <c r="Q31" s="6">
        <v>0</v>
      </c>
      <c r="R31" s="7">
        <v>0</v>
      </c>
      <c r="S31" s="8">
        <v>0</v>
      </c>
      <c r="T31" s="4">
        <v>0</v>
      </c>
      <c r="U31" s="4">
        <v>0</v>
      </c>
      <c r="V31" s="8">
        <v>0</v>
      </c>
      <c r="W31" s="38"/>
      <c r="X31" s="29">
        <f>N31/3705</f>
        <v>6.4777327935222669E-3</v>
      </c>
      <c r="Y31" s="11">
        <f>Q31/1583</f>
        <v>0</v>
      </c>
      <c r="Z31" s="6">
        <f>T31/228</f>
        <v>0</v>
      </c>
      <c r="AA31" s="11">
        <f>(L31+M31)/6</f>
        <v>0</v>
      </c>
      <c r="AB31" s="6">
        <f>(O31+P31)/2</f>
        <v>0</v>
      </c>
      <c r="AC31" s="7">
        <f>(R31+S31)/1</f>
        <v>0</v>
      </c>
      <c r="AF31">
        <v>2</v>
      </c>
      <c r="AG31">
        <v>0</v>
      </c>
      <c r="AH31" s="30">
        <f>AF31+AG31</f>
        <v>2</v>
      </c>
    </row>
    <row r="32" spans="1:34" x14ac:dyDescent="0.25">
      <c r="A32" s="61" t="s">
        <v>151</v>
      </c>
      <c r="B32" s="16" t="s">
        <v>151</v>
      </c>
      <c r="C32" s="17">
        <v>1</v>
      </c>
      <c r="D32" s="17" t="s">
        <v>28</v>
      </c>
      <c r="E32" s="17" t="s">
        <v>91</v>
      </c>
      <c r="F32" s="17" t="s">
        <v>152</v>
      </c>
      <c r="G32" s="17">
        <v>2004</v>
      </c>
      <c r="H32" s="16" t="s">
        <v>151</v>
      </c>
      <c r="I32" s="17" t="s">
        <v>151</v>
      </c>
      <c r="J32" s="2" t="s">
        <v>153</v>
      </c>
      <c r="K32" s="3">
        <v>723</v>
      </c>
      <c r="L32" s="4">
        <v>0</v>
      </c>
      <c r="M32" s="8">
        <v>0</v>
      </c>
      <c r="N32" s="6">
        <v>20</v>
      </c>
      <c r="O32" s="4">
        <v>0</v>
      </c>
      <c r="P32" s="8">
        <v>0</v>
      </c>
      <c r="Q32" s="6">
        <v>26</v>
      </c>
      <c r="R32" s="7">
        <v>0</v>
      </c>
      <c r="S32" s="8">
        <v>0</v>
      </c>
      <c r="T32" s="4">
        <v>0</v>
      </c>
      <c r="U32" s="4">
        <v>0</v>
      </c>
      <c r="V32" s="8">
        <v>0</v>
      </c>
      <c r="W32" s="38"/>
      <c r="X32" s="29">
        <f>N32/3705</f>
        <v>5.3981106612685558E-3</v>
      </c>
      <c r="Y32" s="11">
        <f>Q32/1583</f>
        <v>1.6424510423247E-2</v>
      </c>
      <c r="Z32" s="6">
        <f>T32/228</f>
        <v>0</v>
      </c>
      <c r="AA32" s="11">
        <f>(L32+M32)/6</f>
        <v>0</v>
      </c>
      <c r="AB32" s="6">
        <f>(O32+P32)/2</f>
        <v>0</v>
      </c>
      <c r="AC32" s="7">
        <f>(R32+S32)/1</f>
        <v>0</v>
      </c>
      <c r="AF32">
        <v>2</v>
      </c>
      <c r="AG32">
        <v>0</v>
      </c>
      <c r="AH32" s="30">
        <f>AF32+AG32</f>
        <v>2</v>
      </c>
    </row>
    <row r="33" spans="1:34" x14ac:dyDescent="0.25">
      <c r="A33" s="61" t="s">
        <v>161</v>
      </c>
      <c r="B33" s="16" t="s">
        <v>162</v>
      </c>
      <c r="C33" s="17">
        <v>1</v>
      </c>
      <c r="D33" s="17" t="s">
        <v>28</v>
      </c>
      <c r="E33" s="17" t="s">
        <v>121</v>
      </c>
      <c r="F33" s="17" t="s">
        <v>163</v>
      </c>
      <c r="G33" s="17">
        <v>2009</v>
      </c>
      <c r="H33" s="16" t="s">
        <v>162</v>
      </c>
      <c r="I33" s="17" t="s">
        <v>162</v>
      </c>
      <c r="J33" s="2" t="s">
        <v>164</v>
      </c>
      <c r="K33" s="3">
        <v>17</v>
      </c>
      <c r="L33" s="4">
        <v>0</v>
      </c>
      <c r="M33" s="8">
        <v>0</v>
      </c>
      <c r="N33" s="6">
        <v>17</v>
      </c>
      <c r="O33" s="4">
        <v>0</v>
      </c>
      <c r="P33" s="8">
        <v>0</v>
      </c>
      <c r="Q33" s="6">
        <v>13</v>
      </c>
      <c r="R33" s="7">
        <v>0</v>
      </c>
      <c r="S33" s="8">
        <v>0</v>
      </c>
      <c r="T33" s="10">
        <v>12</v>
      </c>
      <c r="U33" s="4">
        <v>0</v>
      </c>
      <c r="V33" s="8">
        <v>0</v>
      </c>
      <c r="W33" s="38"/>
      <c r="X33" s="29">
        <f>N33/3705</f>
        <v>4.5883940620782722E-3</v>
      </c>
      <c r="Y33" s="11">
        <f>Q33/1583</f>
        <v>8.2122552116234999E-3</v>
      </c>
      <c r="Z33" s="6">
        <f>T33/228</f>
        <v>5.2631578947368418E-2</v>
      </c>
      <c r="AA33" s="11">
        <f>(L33+M33)/6</f>
        <v>0</v>
      </c>
      <c r="AB33" s="6">
        <f>(O33+P33)/2</f>
        <v>0</v>
      </c>
      <c r="AC33" s="7">
        <f>(R33+S33)/1</f>
        <v>0</v>
      </c>
      <c r="AF33">
        <v>2</v>
      </c>
      <c r="AG33">
        <v>0</v>
      </c>
      <c r="AH33" s="30">
        <f>AF33+AG33</f>
        <v>2</v>
      </c>
    </row>
    <row r="34" spans="1:34" x14ac:dyDescent="0.25">
      <c r="A34" s="61" t="s">
        <v>169</v>
      </c>
      <c r="B34" s="16" t="s">
        <v>170</v>
      </c>
      <c r="C34" s="17">
        <v>1</v>
      </c>
      <c r="D34" s="17" t="s">
        <v>35</v>
      </c>
      <c r="E34" s="17" t="s">
        <v>20</v>
      </c>
      <c r="F34" s="17" t="s">
        <v>171</v>
      </c>
      <c r="G34" s="17">
        <v>2012</v>
      </c>
      <c r="H34" s="16" t="s">
        <v>172</v>
      </c>
      <c r="I34" s="17" t="s">
        <v>173</v>
      </c>
      <c r="J34" s="2" t="s">
        <v>174</v>
      </c>
      <c r="K34" s="3">
        <v>49</v>
      </c>
      <c r="L34" s="4">
        <v>0</v>
      </c>
      <c r="M34" s="8">
        <v>0</v>
      </c>
      <c r="N34" s="6">
        <v>14</v>
      </c>
      <c r="O34" s="7">
        <v>0</v>
      </c>
      <c r="P34" s="8">
        <v>0</v>
      </c>
      <c r="Q34" s="6">
        <v>0</v>
      </c>
      <c r="R34" s="7">
        <v>0</v>
      </c>
      <c r="S34" s="8">
        <v>0</v>
      </c>
      <c r="T34" s="4">
        <v>0</v>
      </c>
      <c r="U34" s="4">
        <v>0</v>
      </c>
      <c r="V34" s="8">
        <v>0</v>
      </c>
      <c r="W34" s="38"/>
      <c r="X34" s="29">
        <f>N34/3705</f>
        <v>3.778677462887989E-3</v>
      </c>
      <c r="Y34" s="11">
        <f>Q34/1583</f>
        <v>0</v>
      </c>
      <c r="Z34" s="6">
        <f>T34/228</f>
        <v>0</v>
      </c>
      <c r="AA34" s="11">
        <f>(L34+M34)/6</f>
        <v>0</v>
      </c>
      <c r="AB34" s="6">
        <f>(O34+P34)/2</f>
        <v>0</v>
      </c>
      <c r="AC34" s="7">
        <f>(R34+S34)/1</f>
        <v>0</v>
      </c>
      <c r="AF34">
        <v>2</v>
      </c>
      <c r="AG34">
        <v>0</v>
      </c>
      <c r="AH34" s="30">
        <f>AF34+AG34</f>
        <v>2</v>
      </c>
    </row>
    <row r="35" spans="1:34" x14ac:dyDescent="0.25">
      <c r="A35" s="61" t="s">
        <v>165</v>
      </c>
      <c r="B35" s="16" t="s">
        <v>166</v>
      </c>
      <c r="C35" s="17">
        <v>1</v>
      </c>
      <c r="D35" s="17" t="s">
        <v>28</v>
      </c>
      <c r="E35" s="17" t="s">
        <v>29</v>
      </c>
      <c r="F35" s="17" t="s">
        <v>30</v>
      </c>
      <c r="G35" s="17">
        <v>2011</v>
      </c>
      <c r="H35" s="16" t="s">
        <v>166</v>
      </c>
      <c r="I35" s="17" t="s">
        <v>167</v>
      </c>
      <c r="J35" s="2" t="s">
        <v>168</v>
      </c>
      <c r="K35" s="3">
        <v>488</v>
      </c>
      <c r="L35" s="4">
        <v>0</v>
      </c>
      <c r="M35" s="8">
        <v>0</v>
      </c>
      <c r="N35" s="6">
        <v>14</v>
      </c>
      <c r="O35" s="4">
        <v>0</v>
      </c>
      <c r="P35" s="8">
        <v>0</v>
      </c>
      <c r="Q35" s="6">
        <v>8</v>
      </c>
      <c r="R35" s="7">
        <v>0</v>
      </c>
      <c r="S35" s="8">
        <v>0</v>
      </c>
      <c r="T35" s="4">
        <v>0</v>
      </c>
      <c r="U35" s="4">
        <v>0</v>
      </c>
      <c r="V35" s="8">
        <v>0</v>
      </c>
      <c r="W35" s="38"/>
      <c r="X35" s="29">
        <f>N35/3705</f>
        <v>3.778677462887989E-3</v>
      </c>
      <c r="Y35" s="11">
        <f>Q35/1583</f>
        <v>5.0536955148452302E-3</v>
      </c>
      <c r="Z35" s="6">
        <f>T35/228</f>
        <v>0</v>
      </c>
      <c r="AA35" s="11">
        <f>(L35+M35)/6</f>
        <v>0</v>
      </c>
      <c r="AB35" s="6">
        <f>(O35+P35)/2</f>
        <v>0</v>
      </c>
      <c r="AC35" s="7">
        <f>(R35+S35)/1</f>
        <v>0</v>
      </c>
      <c r="AF35">
        <v>2</v>
      </c>
      <c r="AG35">
        <v>0</v>
      </c>
      <c r="AH35" s="30">
        <f>AF35+AG35</f>
        <v>2</v>
      </c>
    </row>
    <row r="36" spans="1:34" x14ac:dyDescent="0.25">
      <c r="A36" s="61" t="s">
        <v>124</v>
      </c>
      <c r="B36" s="16" t="s">
        <v>125</v>
      </c>
      <c r="C36" s="17">
        <v>1</v>
      </c>
      <c r="D36" s="17" t="s">
        <v>28</v>
      </c>
      <c r="E36" s="17" t="s">
        <v>58</v>
      </c>
      <c r="F36" s="17" t="s">
        <v>126</v>
      </c>
      <c r="G36" s="17">
        <v>2009</v>
      </c>
      <c r="H36" s="17" t="s">
        <v>126</v>
      </c>
      <c r="I36" s="17" t="s">
        <v>126</v>
      </c>
      <c r="J36" s="2" t="s">
        <v>127</v>
      </c>
      <c r="K36" s="3">
        <v>639</v>
      </c>
      <c r="L36" s="4">
        <v>0</v>
      </c>
      <c r="M36" s="5">
        <v>1</v>
      </c>
      <c r="N36" s="6">
        <v>12</v>
      </c>
      <c r="O36" s="7">
        <v>0</v>
      </c>
      <c r="P36" s="8">
        <v>0</v>
      </c>
      <c r="Q36" s="6">
        <v>12</v>
      </c>
      <c r="R36" s="7">
        <v>0</v>
      </c>
      <c r="S36" s="8">
        <v>0</v>
      </c>
      <c r="T36" s="4">
        <v>0</v>
      </c>
      <c r="U36" s="4">
        <v>0</v>
      </c>
      <c r="V36" s="8">
        <v>0</v>
      </c>
      <c r="W36" s="38"/>
      <c r="X36" s="29">
        <f>N36/3705</f>
        <v>3.2388663967611335E-3</v>
      </c>
      <c r="Y36" s="11">
        <f>Q36/1583</f>
        <v>7.5805432722678458E-3</v>
      </c>
      <c r="Z36" s="6">
        <f>T36/228</f>
        <v>0</v>
      </c>
      <c r="AA36" s="11">
        <f>(L36+M36)/6</f>
        <v>0.16666666666666666</v>
      </c>
      <c r="AB36" s="6">
        <f>(O36+P36)/2</f>
        <v>0</v>
      </c>
      <c r="AC36" s="7">
        <f>(R36+S36)/1</f>
        <v>0</v>
      </c>
      <c r="AD36" s="23"/>
      <c r="AE36" s="25"/>
      <c r="AF36">
        <v>2</v>
      </c>
      <c r="AG36">
        <v>1</v>
      </c>
      <c r="AH36" s="30">
        <f>AF36+AG36</f>
        <v>3</v>
      </c>
    </row>
    <row r="37" spans="1:34" x14ac:dyDescent="0.25">
      <c r="A37" t="s">
        <v>180</v>
      </c>
      <c r="B37" s="16" t="s">
        <v>178</v>
      </c>
      <c r="C37" s="17">
        <v>1</v>
      </c>
      <c r="D37" s="17" t="s">
        <v>28</v>
      </c>
      <c r="E37" s="17" t="s">
        <v>82</v>
      </c>
      <c r="F37" s="17" t="s">
        <v>179</v>
      </c>
      <c r="G37" s="17">
        <v>2001</v>
      </c>
      <c r="H37" s="17" t="s">
        <v>180</v>
      </c>
      <c r="I37" s="17" t="s">
        <v>180</v>
      </c>
      <c r="J37" s="2" t="s">
        <v>181</v>
      </c>
      <c r="K37" s="3">
        <v>88</v>
      </c>
      <c r="L37" s="4">
        <v>0</v>
      </c>
      <c r="M37" s="8">
        <v>0</v>
      </c>
      <c r="N37" s="6">
        <v>6</v>
      </c>
      <c r="O37" s="4">
        <v>0</v>
      </c>
      <c r="P37" s="8">
        <v>0</v>
      </c>
      <c r="Q37" s="6">
        <v>0</v>
      </c>
      <c r="R37" s="7">
        <v>0</v>
      </c>
      <c r="S37" s="8">
        <v>0</v>
      </c>
      <c r="T37" s="4">
        <v>0</v>
      </c>
      <c r="U37" s="4">
        <v>0</v>
      </c>
      <c r="V37" s="8">
        <v>0</v>
      </c>
      <c r="W37" s="38"/>
      <c r="X37" s="29">
        <f>N37/3705</f>
        <v>1.6194331983805667E-3</v>
      </c>
      <c r="Y37" s="11">
        <f>Q37/1583</f>
        <v>0</v>
      </c>
      <c r="Z37" s="6">
        <f>T37/228</f>
        <v>0</v>
      </c>
      <c r="AA37" s="11">
        <f>(L37+M37)/6</f>
        <v>0</v>
      </c>
      <c r="AB37" s="6">
        <f>(O37+P37)/2</f>
        <v>0</v>
      </c>
      <c r="AC37" s="7">
        <f>(R37+S37)/1</f>
        <v>0</v>
      </c>
      <c r="AF37">
        <v>1</v>
      </c>
      <c r="AG37">
        <v>0</v>
      </c>
      <c r="AH37" s="30">
        <f>AF37+AG37</f>
        <v>1</v>
      </c>
    </row>
    <row r="38" spans="1:34" x14ac:dyDescent="0.25">
      <c r="A38" s="61" t="s">
        <v>175</v>
      </c>
      <c r="B38" s="16" t="s">
        <v>176</v>
      </c>
      <c r="C38" s="17">
        <v>1</v>
      </c>
      <c r="D38" s="17" t="s">
        <v>28</v>
      </c>
      <c r="E38" s="17" t="s">
        <v>58</v>
      </c>
      <c r="F38" s="17" t="s">
        <v>87</v>
      </c>
      <c r="G38" s="17">
        <v>1995</v>
      </c>
      <c r="H38" s="17" t="s">
        <v>176</v>
      </c>
      <c r="I38" s="17" t="s">
        <v>176</v>
      </c>
      <c r="J38" s="2" t="s">
        <v>177</v>
      </c>
      <c r="K38" s="3">
        <v>33</v>
      </c>
      <c r="L38" s="4">
        <v>0</v>
      </c>
      <c r="M38" s="8">
        <v>0</v>
      </c>
      <c r="N38" s="6">
        <v>5</v>
      </c>
      <c r="O38" s="7">
        <v>0</v>
      </c>
      <c r="P38" s="8">
        <v>0</v>
      </c>
      <c r="Q38" s="6">
        <v>5</v>
      </c>
      <c r="R38" s="7">
        <v>0</v>
      </c>
      <c r="S38" s="8">
        <v>0</v>
      </c>
      <c r="T38" s="7">
        <v>0</v>
      </c>
      <c r="U38" s="7">
        <v>0</v>
      </c>
      <c r="V38" s="8">
        <v>0</v>
      </c>
      <c r="W38" s="38"/>
      <c r="X38" s="29">
        <f>N38/3705</f>
        <v>1.3495276653171389E-3</v>
      </c>
      <c r="Y38" s="11">
        <f>Q38/1583</f>
        <v>3.1585596967782692E-3</v>
      </c>
      <c r="Z38" s="6">
        <f>T38/228</f>
        <v>0</v>
      </c>
      <c r="AA38" s="11">
        <f>(L38+M38)/6</f>
        <v>0</v>
      </c>
      <c r="AB38" s="6">
        <f>(O38+P38)/2</f>
        <v>0</v>
      </c>
      <c r="AC38" s="7">
        <f>(R38+S38)/1</f>
        <v>0</v>
      </c>
      <c r="AF38">
        <v>1</v>
      </c>
      <c r="AG38">
        <v>0</v>
      </c>
      <c r="AH38" s="30">
        <f>AF38+AG38</f>
        <v>1</v>
      </c>
    </row>
    <row r="39" spans="1:34" x14ac:dyDescent="0.25">
      <c r="A39" s="61" t="s">
        <v>185</v>
      </c>
      <c r="B39" s="16" t="s">
        <v>185</v>
      </c>
      <c r="C39" s="17">
        <v>1</v>
      </c>
      <c r="D39" s="17" t="s">
        <v>28</v>
      </c>
      <c r="E39" s="17" t="s">
        <v>68</v>
      </c>
      <c r="F39" s="17" t="s">
        <v>186</v>
      </c>
      <c r="G39" s="17">
        <v>2001</v>
      </c>
      <c r="H39" s="16" t="s">
        <v>185</v>
      </c>
      <c r="I39" s="17" t="s">
        <v>185</v>
      </c>
      <c r="J39" s="2" t="s">
        <v>187</v>
      </c>
      <c r="K39" s="3">
        <v>2</v>
      </c>
      <c r="L39" s="4">
        <v>0</v>
      </c>
      <c r="M39" s="8">
        <v>0</v>
      </c>
      <c r="N39" s="6">
        <v>2</v>
      </c>
      <c r="O39" s="4">
        <v>0</v>
      </c>
      <c r="P39" s="8">
        <v>0</v>
      </c>
      <c r="Q39" s="6">
        <v>0</v>
      </c>
      <c r="R39" s="7">
        <v>0</v>
      </c>
      <c r="S39" s="8">
        <v>0</v>
      </c>
      <c r="T39" s="4">
        <v>0</v>
      </c>
      <c r="U39" s="4">
        <v>0</v>
      </c>
      <c r="V39" s="8">
        <v>0</v>
      </c>
      <c r="W39" s="38"/>
      <c r="X39" s="29">
        <f>N39/3705</f>
        <v>5.3981106612685558E-4</v>
      </c>
      <c r="Y39" s="11">
        <f>Q39/1583</f>
        <v>0</v>
      </c>
      <c r="Z39" s="6">
        <f>T39/228</f>
        <v>0</v>
      </c>
      <c r="AA39" s="11">
        <f>(L39+M39)/6</f>
        <v>0</v>
      </c>
      <c r="AB39" s="6">
        <f>(O39+P39)/2</f>
        <v>0</v>
      </c>
      <c r="AC39" s="7">
        <f>(R39+S39)/1</f>
        <v>0</v>
      </c>
      <c r="AF39">
        <v>1</v>
      </c>
      <c r="AG39">
        <v>0</v>
      </c>
      <c r="AH39" s="30">
        <f>AF39+AG39</f>
        <v>1</v>
      </c>
    </row>
    <row r="40" spans="1:34" x14ac:dyDescent="0.25">
      <c r="A40" s="61" t="s">
        <v>182</v>
      </c>
      <c r="B40" s="16" t="s">
        <v>183</v>
      </c>
      <c r="C40" s="17">
        <v>1</v>
      </c>
      <c r="D40" s="17" t="s">
        <v>28</v>
      </c>
      <c r="E40" s="17" t="s">
        <v>36</v>
      </c>
      <c r="F40" s="17" t="s">
        <v>37</v>
      </c>
      <c r="G40" s="17">
        <v>1996</v>
      </c>
      <c r="H40" s="17" t="s">
        <v>183</v>
      </c>
      <c r="I40" s="17" t="s">
        <v>183</v>
      </c>
      <c r="J40" s="2" t="s">
        <v>184</v>
      </c>
      <c r="K40" s="3">
        <v>317</v>
      </c>
      <c r="L40" s="4">
        <v>0</v>
      </c>
      <c r="M40" s="8">
        <v>0</v>
      </c>
      <c r="N40" s="6">
        <v>2</v>
      </c>
      <c r="O40" s="7">
        <v>0</v>
      </c>
      <c r="P40" s="8">
        <v>0</v>
      </c>
      <c r="Q40" s="6">
        <v>0</v>
      </c>
      <c r="R40" s="7">
        <v>0</v>
      </c>
      <c r="S40" s="8">
        <v>0</v>
      </c>
      <c r="T40" s="4">
        <v>0</v>
      </c>
      <c r="U40" s="4">
        <v>0</v>
      </c>
      <c r="V40" s="8">
        <v>0</v>
      </c>
      <c r="W40" s="38"/>
      <c r="X40" s="29">
        <f>N40/3705</f>
        <v>5.3981106612685558E-4</v>
      </c>
      <c r="Y40" s="11">
        <f>Q40/1583</f>
        <v>0</v>
      </c>
      <c r="Z40" s="6">
        <f>T40/228</f>
        <v>0</v>
      </c>
      <c r="AA40" s="11">
        <f>(L40+M40)/6</f>
        <v>0</v>
      </c>
      <c r="AB40" s="6">
        <f>(O40+P40)/2</f>
        <v>0</v>
      </c>
      <c r="AC40" s="7">
        <f>(R40+S40)/1</f>
        <v>0</v>
      </c>
      <c r="AF40">
        <v>1</v>
      </c>
      <c r="AG40">
        <v>0</v>
      </c>
      <c r="AH40" s="30">
        <f>AF40+AG40</f>
        <v>1</v>
      </c>
    </row>
    <row r="41" spans="1:34" x14ac:dyDescent="0.25">
      <c r="A41" s="61" t="s">
        <v>418</v>
      </c>
      <c r="B41" s="16" t="s">
        <v>188</v>
      </c>
      <c r="C41" s="17">
        <v>1</v>
      </c>
      <c r="D41" s="17" t="s">
        <v>28</v>
      </c>
      <c r="E41" s="17" t="s">
        <v>36</v>
      </c>
      <c r="F41" s="17" t="s">
        <v>189</v>
      </c>
      <c r="G41" s="17">
        <v>2010</v>
      </c>
      <c r="H41" s="17" t="s">
        <v>188</v>
      </c>
      <c r="I41" s="17" t="s">
        <v>189</v>
      </c>
      <c r="J41" s="2" t="s">
        <v>190</v>
      </c>
      <c r="K41" s="3">
        <v>2731</v>
      </c>
      <c r="L41" s="4">
        <v>0</v>
      </c>
      <c r="M41" s="5">
        <v>2</v>
      </c>
      <c r="N41" s="6">
        <v>0</v>
      </c>
      <c r="O41" s="7">
        <v>0</v>
      </c>
      <c r="P41" s="8">
        <v>0</v>
      </c>
      <c r="Q41" s="6">
        <v>0</v>
      </c>
      <c r="R41" s="7">
        <v>0</v>
      </c>
      <c r="S41" s="8">
        <v>0</v>
      </c>
      <c r="T41" s="7">
        <v>0</v>
      </c>
      <c r="U41" s="7">
        <v>0</v>
      </c>
      <c r="V41" s="8">
        <v>0</v>
      </c>
      <c r="W41" s="38"/>
      <c r="X41" s="29">
        <f>N41/3705</f>
        <v>0</v>
      </c>
      <c r="Y41" s="11">
        <f>Q41/1583</f>
        <v>0</v>
      </c>
      <c r="Z41" s="6">
        <f>T41/228</f>
        <v>0</v>
      </c>
      <c r="AA41" s="11">
        <f>(L41+M41)/6</f>
        <v>0.33333333333333331</v>
      </c>
      <c r="AB41" s="6">
        <f>(O41+P41)/2</f>
        <v>0</v>
      </c>
      <c r="AC41" s="7">
        <f>(R41+S41)/1</f>
        <v>0</v>
      </c>
      <c r="AF41">
        <v>0</v>
      </c>
      <c r="AG41">
        <v>2</v>
      </c>
      <c r="AH41" s="30">
        <f>AF41+AG41</f>
        <v>2</v>
      </c>
    </row>
    <row r="42" spans="1:34" x14ac:dyDescent="0.25">
      <c r="A42" s="61" t="s">
        <v>195</v>
      </c>
      <c r="B42" s="16" t="s">
        <v>195</v>
      </c>
      <c r="C42" s="17">
        <v>1</v>
      </c>
      <c r="D42" s="17" t="s">
        <v>28</v>
      </c>
      <c r="E42" s="17" t="s">
        <v>91</v>
      </c>
      <c r="F42" s="17" t="s">
        <v>196</v>
      </c>
      <c r="G42" s="17">
        <v>2005</v>
      </c>
      <c r="H42" s="16" t="s">
        <v>195</v>
      </c>
      <c r="I42" s="16" t="s">
        <v>195</v>
      </c>
      <c r="J42" s="2" t="s">
        <v>197</v>
      </c>
      <c r="K42" s="3">
        <v>4502</v>
      </c>
      <c r="L42" s="4">
        <v>0</v>
      </c>
      <c r="M42" s="5">
        <v>1</v>
      </c>
      <c r="N42" s="6">
        <v>0</v>
      </c>
      <c r="O42" s="4">
        <v>0</v>
      </c>
      <c r="P42" s="8">
        <v>0</v>
      </c>
      <c r="Q42" s="6">
        <v>0</v>
      </c>
      <c r="R42" s="7">
        <v>0</v>
      </c>
      <c r="S42" s="8">
        <v>0</v>
      </c>
      <c r="T42" s="4">
        <v>0</v>
      </c>
      <c r="U42" s="4">
        <v>0</v>
      </c>
      <c r="V42" s="8">
        <v>0</v>
      </c>
      <c r="W42" s="38"/>
      <c r="X42" s="29">
        <f>N42/3705</f>
        <v>0</v>
      </c>
      <c r="Y42" s="11">
        <f>Q42/1583</f>
        <v>0</v>
      </c>
      <c r="Z42" s="6">
        <f>T42/228</f>
        <v>0</v>
      </c>
      <c r="AA42" s="11">
        <f>(L42+M42)/6</f>
        <v>0.16666666666666666</v>
      </c>
      <c r="AB42" s="6">
        <f>(O42+P42)/2</f>
        <v>0</v>
      </c>
      <c r="AC42" s="7">
        <f>(R42+S42)/1</f>
        <v>0</v>
      </c>
      <c r="AF42">
        <v>0</v>
      </c>
      <c r="AG42">
        <v>1</v>
      </c>
      <c r="AH42" s="30">
        <f>AF42+AG42</f>
        <v>1</v>
      </c>
    </row>
    <row r="43" spans="1:34" x14ac:dyDescent="0.25">
      <c r="A43" s="61" t="s">
        <v>198</v>
      </c>
      <c r="B43" s="16" t="s">
        <v>198</v>
      </c>
      <c r="C43" s="17">
        <v>1</v>
      </c>
      <c r="D43" s="17" t="s">
        <v>28</v>
      </c>
      <c r="E43" s="17" t="s">
        <v>36</v>
      </c>
      <c r="F43" s="17" t="s">
        <v>199</v>
      </c>
      <c r="G43" s="17">
        <v>2010</v>
      </c>
      <c r="H43" s="16" t="s">
        <v>198</v>
      </c>
      <c r="I43" s="16" t="s">
        <v>198</v>
      </c>
      <c r="J43" s="2" t="s">
        <v>200</v>
      </c>
      <c r="K43" s="3">
        <v>1020</v>
      </c>
      <c r="L43" s="4">
        <v>0</v>
      </c>
      <c r="M43" s="5">
        <v>1</v>
      </c>
      <c r="N43" s="6">
        <v>0</v>
      </c>
      <c r="O43" s="4">
        <v>0</v>
      </c>
      <c r="P43" s="8">
        <v>0</v>
      </c>
      <c r="Q43" s="6">
        <v>0</v>
      </c>
      <c r="R43" s="7">
        <v>0</v>
      </c>
      <c r="S43" s="8">
        <v>0</v>
      </c>
      <c r="T43" s="4">
        <v>0</v>
      </c>
      <c r="U43" s="4">
        <v>0</v>
      </c>
      <c r="V43" s="8">
        <v>0</v>
      </c>
      <c r="W43" s="38"/>
      <c r="X43" s="29">
        <f>N43/3705</f>
        <v>0</v>
      </c>
      <c r="Y43" s="11">
        <f>Q43/1583</f>
        <v>0</v>
      </c>
      <c r="Z43" s="6">
        <f>T43/228</f>
        <v>0</v>
      </c>
      <c r="AA43" s="11">
        <f>(L43+M43)/6</f>
        <v>0.16666666666666666</v>
      </c>
      <c r="AB43" s="6">
        <f>(O43+P43)/2</f>
        <v>0</v>
      </c>
      <c r="AC43" s="7">
        <f>(R43+S43)/1</f>
        <v>0</v>
      </c>
      <c r="AF43">
        <v>0</v>
      </c>
      <c r="AG43">
        <v>1</v>
      </c>
      <c r="AH43" s="30">
        <f>AF43+AG43</f>
        <v>1</v>
      </c>
    </row>
    <row r="44" spans="1:34" x14ac:dyDescent="0.25">
      <c r="A44" s="61" t="s">
        <v>191</v>
      </c>
      <c r="B44" s="16" t="s">
        <v>192</v>
      </c>
      <c r="C44" s="17">
        <v>1</v>
      </c>
      <c r="D44" s="17" t="s">
        <v>28</v>
      </c>
      <c r="E44" s="17" t="s">
        <v>29</v>
      </c>
      <c r="F44" s="17" t="s">
        <v>193</v>
      </c>
      <c r="G44" s="17">
        <v>1996</v>
      </c>
      <c r="H44" s="16" t="s">
        <v>192</v>
      </c>
      <c r="I44" s="16" t="s">
        <v>192</v>
      </c>
      <c r="J44" s="2" t="s">
        <v>194</v>
      </c>
      <c r="K44" s="3">
        <v>500</v>
      </c>
      <c r="L44" s="4">
        <v>0</v>
      </c>
      <c r="M44" s="5">
        <v>1</v>
      </c>
      <c r="N44" s="6">
        <v>0</v>
      </c>
      <c r="O44" s="7">
        <v>0</v>
      </c>
      <c r="P44" s="8">
        <v>0</v>
      </c>
      <c r="Q44" s="6">
        <v>0</v>
      </c>
      <c r="R44" s="7">
        <v>0</v>
      </c>
      <c r="S44" s="8">
        <v>0</v>
      </c>
      <c r="T44" s="4">
        <v>0</v>
      </c>
      <c r="U44" s="4">
        <v>0</v>
      </c>
      <c r="V44" s="8">
        <v>0</v>
      </c>
      <c r="W44" s="38"/>
      <c r="X44" s="29">
        <f>N44/3705</f>
        <v>0</v>
      </c>
      <c r="Y44" s="11">
        <f>Q44/1583</f>
        <v>0</v>
      </c>
      <c r="Z44" s="6">
        <f>T44/228</f>
        <v>0</v>
      </c>
      <c r="AA44" s="11">
        <f>(L44+M44)/6</f>
        <v>0.16666666666666666</v>
      </c>
      <c r="AB44" s="6">
        <f>(O44+P44)/2</f>
        <v>0</v>
      </c>
      <c r="AC44" s="7">
        <f>(R44+S44)/1</f>
        <v>0</v>
      </c>
      <c r="AF44">
        <v>0</v>
      </c>
      <c r="AG44">
        <v>1</v>
      </c>
      <c r="AH44" s="30">
        <f>AF44+AG44</f>
        <v>1</v>
      </c>
    </row>
    <row r="45" spans="1:34" x14ac:dyDescent="0.25">
      <c r="A45" t="s">
        <v>420</v>
      </c>
      <c r="B45" s="16" t="s">
        <v>57</v>
      </c>
      <c r="C45" s="17">
        <v>1</v>
      </c>
      <c r="D45" s="17" t="s">
        <v>28</v>
      </c>
      <c r="E45" s="17" t="s">
        <v>58</v>
      </c>
      <c r="F45" s="17" t="s">
        <v>59</v>
      </c>
      <c r="G45" s="17">
        <v>1998</v>
      </c>
      <c r="H45" s="17" t="s">
        <v>57</v>
      </c>
      <c r="I45" s="17" t="s">
        <v>201</v>
      </c>
      <c r="J45" s="2" t="s">
        <v>202</v>
      </c>
      <c r="K45" s="3">
        <v>428</v>
      </c>
      <c r="L45" s="4">
        <v>0</v>
      </c>
      <c r="M45" s="8">
        <v>0</v>
      </c>
      <c r="N45" s="6">
        <v>0</v>
      </c>
      <c r="O45" s="7">
        <v>0</v>
      </c>
      <c r="P45" s="8">
        <v>0</v>
      </c>
      <c r="Q45" s="6">
        <v>0</v>
      </c>
      <c r="R45" s="7">
        <v>0</v>
      </c>
      <c r="S45" s="8">
        <v>0</v>
      </c>
      <c r="T45" s="7">
        <v>0</v>
      </c>
      <c r="U45" s="7">
        <v>0</v>
      </c>
      <c r="V45" s="8">
        <v>0</v>
      </c>
      <c r="W45" s="38"/>
      <c r="X45" s="29">
        <f>N45/3705</f>
        <v>0</v>
      </c>
      <c r="Y45" s="11">
        <f>Q45/1583</f>
        <v>0</v>
      </c>
      <c r="Z45" s="6">
        <f>T45/228</f>
        <v>0</v>
      </c>
      <c r="AA45" s="11">
        <f>(L45+M45)/6</f>
        <v>0</v>
      </c>
      <c r="AB45" s="6">
        <f>(O45+P45)/2</f>
        <v>0</v>
      </c>
      <c r="AC45" s="7">
        <f>(R45+S45)/1</f>
        <v>0</v>
      </c>
      <c r="AF45">
        <v>0</v>
      </c>
      <c r="AG45">
        <v>0</v>
      </c>
      <c r="AH45" s="30">
        <f>AF45+AG45</f>
        <v>0</v>
      </c>
    </row>
    <row r="46" spans="1:34" x14ac:dyDescent="0.25">
      <c r="A46" t="s">
        <v>421</v>
      </c>
      <c r="B46" s="16" t="s">
        <v>210</v>
      </c>
      <c r="C46" s="17">
        <v>1</v>
      </c>
      <c r="D46" s="17" t="s">
        <v>28</v>
      </c>
      <c r="E46" s="17" t="s">
        <v>58</v>
      </c>
      <c r="F46" s="17" t="s">
        <v>211</v>
      </c>
      <c r="G46" s="17">
        <v>2009</v>
      </c>
      <c r="H46" s="17" t="s">
        <v>210</v>
      </c>
      <c r="I46" s="17" t="s">
        <v>201</v>
      </c>
      <c r="J46" s="2" t="s">
        <v>212</v>
      </c>
      <c r="K46" s="3">
        <v>232</v>
      </c>
      <c r="L46" s="4">
        <v>0</v>
      </c>
      <c r="M46" s="8">
        <v>0</v>
      </c>
      <c r="N46" s="6">
        <v>0</v>
      </c>
      <c r="O46" s="7">
        <v>0</v>
      </c>
      <c r="P46" s="8">
        <v>0</v>
      </c>
      <c r="Q46" s="6">
        <v>0</v>
      </c>
      <c r="R46" s="7">
        <v>0</v>
      </c>
      <c r="S46" s="8">
        <v>0</v>
      </c>
      <c r="T46" s="7">
        <v>0</v>
      </c>
      <c r="U46" s="7">
        <v>0</v>
      </c>
      <c r="V46" s="8">
        <v>0</v>
      </c>
      <c r="W46" s="38"/>
      <c r="X46" s="29">
        <f>N46/3705</f>
        <v>0</v>
      </c>
      <c r="Y46" s="11">
        <f>Q46/1583</f>
        <v>0</v>
      </c>
      <c r="Z46" s="6">
        <f>T46/228</f>
        <v>0</v>
      </c>
      <c r="AA46" s="11">
        <f>(L46+M46)/6</f>
        <v>0</v>
      </c>
      <c r="AB46" s="6">
        <f>(O46+P46)/2</f>
        <v>0</v>
      </c>
      <c r="AC46" s="7">
        <f>(R46+S46)/1</f>
        <v>0</v>
      </c>
      <c r="AF46">
        <v>0</v>
      </c>
      <c r="AG46">
        <v>0</v>
      </c>
      <c r="AH46" s="30">
        <f>AF46+AG46</f>
        <v>0</v>
      </c>
    </row>
    <row r="47" spans="1:34" x14ac:dyDescent="0.25">
      <c r="A47" s="61" t="s">
        <v>239</v>
      </c>
      <c r="B47" s="16" t="s">
        <v>240</v>
      </c>
      <c r="C47" s="17">
        <v>1</v>
      </c>
      <c r="D47" s="17" t="s">
        <v>28</v>
      </c>
      <c r="E47" s="17" t="s">
        <v>58</v>
      </c>
      <c r="F47" s="17" t="s">
        <v>241</v>
      </c>
      <c r="G47" s="17">
        <v>2009</v>
      </c>
      <c r="H47" s="16" t="s">
        <v>240</v>
      </c>
      <c r="I47" s="17" t="s">
        <v>201</v>
      </c>
      <c r="J47" s="2" t="s">
        <v>242</v>
      </c>
      <c r="K47" s="3">
        <v>12</v>
      </c>
      <c r="L47" s="4">
        <v>0</v>
      </c>
      <c r="M47" s="8">
        <v>0</v>
      </c>
      <c r="N47" s="6">
        <v>0</v>
      </c>
      <c r="O47" s="7">
        <v>0</v>
      </c>
      <c r="P47" s="8">
        <v>0</v>
      </c>
      <c r="Q47" s="6">
        <v>0</v>
      </c>
      <c r="R47" s="7">
        <v>0</v>
      </c>
      <c r="S47" s="8">
        <v>0</v>
      </c>
      <c r="T47" s="4">
        <v>0</v>
      </c>
      <c r="U47" s="4">
        <v>0</v>
      </c>
      <c r="V47" s="8">
        <v>0</v>
      </c>
      <c r="W47" s="38"/>
      <c r="X47" s="29">
        <f>N47/3705</f>
        <v>0</v>
      </c>
      <c r="Y47" s="11">
        <f>Q47/1583</f>
        <v>0</v>
      </c>
      <c r="Z47" s="6">
        <f>T47/228</f>
        <v>0</v>
      </c>
      <c r="AA47" s="11">
        <f>(L47+M47)/6</f>
        <v>0</v>
      </c>
      <c r="AB47" s="6">
        <f>(O47+P47)/2</f>
        <v>0</v>
      </c>
      <c r="AC47" s="7">
        <f>(R47+S47)/1</f>
        <v>0</v>
      </c>
      <c r="AF47">
        <v>0</v>
      </c>
      <c r="AG47">
        <v>0</v>
      </c>
      <c r="AH47" s="30">
        <f>AF47+AG47</f>
        <v>0</v>
      </c>
    </row>
    <row r="48" spans="1:34" x14ac:dyDescent="0.25">
      <c r="A48" s="61" t="s">
        <v>250</v>
      </c>
      <c r="B48" s="16" t="s">
        <v>251</v>
      </c>
      <c r="C48" s="17">
        <v>1</v>
      </c>
      <c r="D48" s="17" t="s">
        <v>28</v>
      </c>
      <c r="E48" s="17" t="s">
        <v>58</v>
      </c>
      <c r="F48" s="17" t="s">
        <v>252</v>
      </c>
      <c r="G48" s="17">
        <v>2001</v>
      </c>
      <c r="H48" s="16" t="s">
        <v>253</v>
      </c>
      <c r="I48" s="17" t="s">
        <v>201</v>
      </c>
      <c r="J48" s="2" t="s">
        <v>254</v>
      </c>
      <c r="K48" s="3">
        <v>0</v>
      </c>
      <c r="L48" s="4">
        <v>0</v>
      </c>
      <c r="M48" s="8">
        <v>0</v>
      </c>
      <c r="N48" s="6">
        <v>0</v>
      </c>
      <c r="O48" s="7">
        <v>0</v>
      </c>
      <c r="P48" s="8">
        <v>0</v>
      </c>
      <c r="Q48" s="7">
        <v>0</v>
      </c>
      <c r="R48" s="7">
        <v>0</v>
      </c>
      <c r="S48" s="8">
        <v>0</v>
      </c>
      <c r="T48" s="4">
        <v>0</v>
      </c>
      <c r="U48" s="4">
        <v>0</v>
      </c>
      <c r="V48" s="8">
        <v>0</v>
      </c>
      <c r="W48" s="38"/>
      <c r="X48" s="29">
        <f>N48/3705</f>
        <v>0</v>
      </c>
      <c r="Y48" s="11">
        <f>Q48/1583</f>
        <v>0</v>
      </c>
      <c r="Z48" s="6">
        <f>T48/228</f>
        <v>0</v>
      </c>
      <c r="AA48" s="11">
        <f>(L48+M48)/6</f>
        <v>0</v>
      </c>
      <c r="AB48" s="6">
        <f>(O48+P48)/2</f>
        <v>0</v>
      </c>
      <c r="AC48" s="7">
        <f>(R48+S48)/1</f>
        <v>0</v>
      </c>
      <c r="AF48">
        <v>0</v>
      </c>
      <c r="AG48">
        <v>0</v>
      </c>
      <c r="AH48" s="30">
        <f>AF48+AG48</f>
        <v>0</v>
      </c>
    </row>
    <row r="49" spans="1:34" x14ac:dyDescent="0.25">
      <c r="A49" s="61" t="s">
        <v>320</v>
      </c>
      <c r="B49" s="16" t="s">
        <v>321</v>
      </c>
      <c r="C49" s="17">
        <v>1</v>
      </c>
      <c r="D49" s="17" t="s">
        <v>28</v>
      </c>
      <c r="E49" s="17" t="s">
        <v>58</v>
      </c>
      <c r="F49" s="17" t="s">
        <v>322</v>
      </c>
      <c r="G49" s="17">
        <v>2012</v>
      </c>
      <c r="H49" s="16" t="s">
        <v>323</v>
      </c>
      <c r="I49" s="17" t="s">
        <v>201</v>
      </c>
      <c r="J49" s="2" t="s">
        <v>324</v>
      </c>
      <c r="K49" s="3">
        <v>31</v>
      </c>
      <c r="L49" s="4">
        <v>0</v>
      </c>
      <c r="M49" s="8">
        <v>0</v>
      </c>
      <c r="N49" s="6">
        <v>0</v>
      </c>
      <c r="O49" s="4">
        <v>0</v>
      </c>
      <c r="P49" s="8">
        <v>0</v>
      </c>
      <c r="Q49" s="6">
        <v>0</v>
      </c>
      <c r="R49" s="7">
        <v>0</v>
      </c>
      <c r="S49" s="8">
        <v>0</v>
      </c>
      <c r="T49" s="4">
        <v>0</v>
      </c>
      <c r="U49" s="4">
        <v>0</v>
      </c>
      <c r="V49" s="8">
        <v>0</v>
      </c>
      <c r="W49" s="38"/>
      <c r="X49" s="29">
        <f>N49/3705</f>
        <v>0</v>
      </c>
      <c r="Y49" s="11">
        <f>Q49/1583</f>
        <v>0</v>
      </c>
      <c r="Z49" s="6">
        <f>T49/228</f>
        <v>0</v>
      </c>
      <c r="AA49" s="11">
        <f>(L49+M49)/6</f>
        <v>0</v>
      </c>
      <c r="AB49" s="6">
        <f>(O49+P49)/2</f>
        <v>0</v>
      </c>
      <c r="AC49" s="7">
        <f>(R49+S49)/1</f>
        <v>0</v>
      </c>
      <c r="AF49">
        <v>0</v>
      </c>
      <c r="AG49">
        <v>0</v>
      </c>
      <c r="AH49" s="30">
        <f>AF49+AG49</f>
        <v>0</v>
      </c>
    </row>
    <row r="50" spans="1:34" x14ac:dyDescent="0.25">
      <c r="A50" s="61" t="s">
        <v>361</v>
      </c>
      <c r="B50" s="16" t="s">
        <v>362</v>
      </c>
      <c r="C50" s="17">
        <v>1</v>
      </c>
      <c r="D50" s="17" t="s">
        <v>28</v>
      </c>
      <c r="E50" s="17" t="s">
        <v>58</v>
      </c>
      <c r="F50" s="17" t="s">
        <v>288</v>
      </c>
      <c r="G50" s="17">
        <v>2002</v>
      </c>
      <c r="H50" s="16" t="s">
        <v>363</v>
      </c>
      <c r="I50" s="17" t="s">
        <v>201</v>
      </c>
      <c r="J50" s="2" t="s">
        <v>364</v>
      </c>
      <c r="K50" s="3">
        <v>0</v>
      </c>
      <c r="L50" s="4">
        <v>0</v>
      </c>
      <c r="M50" s="8">
        <v>0</v>
      </c>
      <c r="N50" s="6">
        <v>0</v>
      </c>
      <c r="O50" s="4">
        <v>0</v>
      </c>
      <c r="P50" s="8">
        <v>0</v>
      </c>
      <c r="Q50" s="7">
        <v>0</v>
      </c>
      <c r="R50" s="7">
        <v>0</v>
      </c>
      <c r="S50" s="8">
        <v>0</v>
      </c>
      <c r="T50" s="4">
        <v>0</v>
      </c>
      <c r="U50" s="4">
        <v>0</v>
      </c>
      <c r="V50" s="8">
        <v>0</v>
      </c>
      <c r="W50" s="38"/>
      <c r="X50" s="29">
        <f>N50/3705</f>
        <v>0</v>
      </c>
      <c r="Y50" s="11">
        <f>Q50/1583</f>
        <v>0</v>
      </c>
      <c r="Z50" s="6">
        <f>T50/228</f>
        <v>0</v>
      </c>
      <c r="AA50" s="11">
        <f>(L50+M50)/6</f>
        <v>0</v>
      </c>
      <c r="AB50" s="6">
        <f>(O50+P50)/2</f>
        <v>0</v>
      </c>
      <c r="AC50" s="7">
        <f>(R50+S50)/1</f>
        <v>0</v>
      </c>
      <c r="AF50">
        <v>0</v>
      </c>
      <c r="AG50">
        <v>0</v>
      </c>
      <c r="AH50" s="30">
        <f>AF50+AG50</f>
        <v>0</v>
      </c>
    </row>
    <row r="51" spans="1:34" x14ac:dyDescent="0.25">
      <c r="A51" s="61" t="s">
        <v>376</v>
      </c>
      <c r="B51" s="16" t="s">
        <v>377</v>
      </c>
      <c r="C51" s="17">
        <v>1</v>
      </c>
      <c r="D51" s="17" t="s">
        <v>28</v>
      </c>
      <c r="E51" s="17" t="s">
        <v>58</v>
      </c>
      <c r="F51" s="17" t="s">
        <v>378</v>
      </c>
      <c r="G51" s="17">
        <v>2000</v>
      </c>
      <c r="H51" s="16" t="s">
        <v>377</v>
      </c>
      <c r="I51" s="16" t="s">
        <v>201</v>
      </c>
      <c r="J51" s="2" t="s">
        <v>202</v>
      </c>
      <c r="K51" s="3">
        <v>106</v>
      </c>
      <c r="L51" s="4">
        <v>0</v>
      </c>
      <c r="M51" s="8">
        <v>0</v>
      </c>
      <c r="N51" s="6">
        <v>0</v>
      </c>
      <c r="O51" s="4">
        <v>0</v>
      </c>
      <c r="P51" s="8">
        <v>0</v>
      </c>
      <c r="Q51" s="6">
        <v>0</v>
      </c>
      <c r="R51" s="7">
        <v>0</v>
      </c>
      <c r="S51" s="8">
        <v>0</v>
      </c>
      <c r="T51" s="4">
        <v>0</v>
      </c>
      <c r="U51" s="4">
        <v>0</v>
      </c>
      <c r="V51" s="8">
        <v>0</v>
      </c>
      <c r="W51" s="38"/>
      <c r="X51" s="29">
        <f>N51/3705</f>
        <v>0</v>
      </c>
      <c r="Y51" s="11">
        <f>Q51/1583</f>
        <v>0</v>
      </c>
      <c r="Z51" s="6">
        <f>T51/228</f>
        <v>0</v>
      </c>
      <c r="AA51" s="11">
        <f>(L51+M51)/6</f>
        <v>0</v>
      </c>
      <c r="AB51" s="6">
        <f>(O51+P51)/2</f>
        <v>0</v>
      </c>
      <c r="AC51" s="7">
        <f>(R51+S51)/1</f>
        <v>0</v>
      </c>
      <c r="AF51">
        <v>0</v>
      </c>
      <c r="AG51">
        <v>0</v>
      </c>
      <c r="AH51" s="30">
        <f>AF51+AG51</f>
        <v>0</v>
      </c>
    </row>
    <row r="52" spans="1:34" x14ac:dyDescent="0.25">
      <c r="A52" s="61" t="s">
        <v>387</v>
      </c>
      <c r="B52" s="16" t="s">
        <v>388</v>
      </c>
      <c r="C52" s="17">
        <v>1</v>
      </c>
      <c r="D52" s="17" t="s">
        <v>28</v>
      </c>
      <c r="E52" s="17" t="s">
        <v>58</v>
      </c>
      <c r="F52" s="17" t="s">
        <v>389</v>
      </c>
      <c r="G52" s="17">
        <v>1998</v>
      </c>
      <c r="H52" s="16" t="s">
        <v>388</v>
      </c>
      <c r="I52" s="16" t="s">
        <v>201</v>
      </c>
      <c r="J52" s="2" t="s">
        <v>390</v>
      </c>
      <c r="K52" s="3">
        <v>0</v>
      </c>
      <c r="L52" s="4">
        <v>0</v>
      </c>
      <c r="M52" s="8">
        <v>0</v>
      </c>
      <c r="N52" s="6">
        <v>0</v>
      </c>
      <c r="O52" s="4">
        <v>0</v>
      </c>
      <c r="P52" s="8">
        <v>0</v>
      </c>
      <c r="Q52" s="4">
        <v>0</v>
      </c>
      <c r="R52" s="7">
        <v>0</v>
      </c>
      <c r="S52" s="8">
        <v>0</v>
      </c>
      <c r="T52" s="4">
        <v>0</v>
      </c>
      <c r="U52" s="4">
        <v>0</v>
      </c>
      <c r="V52" s="8">
        <v>0</v>
      </c>
      <c r="W52" s="38"/>
      <c r="X52" s="29">
        <f>N52/3705</f>
        <v>0</v>
      </c>
      <c r="Y52" s="11">
        <f>Q52/1583</f>
        <v>0</v>
      </c>
      <c r="Z52" s="6">
        <f>T52/228</f>
        <v>0</v>
      </c>
      <c r="AA52" s="11">
        <f>(L52+M52)/6</f>
        <v>0</v>
      </c>
      <c r="AB52" s="6">
        <f>(O52+P52)/2</f>
        <v>0</v>
      </c>
      <c r="AC52" s="7">
        <f>(R52+S52)/1</f>
        <v>0</v>
      </c>
      <c r="AF52">
        <v>0</v>
      </c>
      <c r="AG52">
        <v>0</v>
      </c>
      <c r="AH52" s="30">
        <f>AF52+AG52</f>
        <v>0</v>
      </c>
    </row>
    <row r="53" spans="1:34" x14ac:dyDescent="0.25">
      <c r="A53" t="s">
        <v>419</v>
      </c>
      <c r="B53" s="31" t="s">
        <v>211</v>
      </c>
      <c r="C53" s="18">
        <v>3</v>
      </c>
      <c r="D53" s="18" t="s">
        <v>395</v>
      </c>
      <c r="E53" s="19" t="s">
        <v>58</v>
      </c>
      <c r="F53" s="19" t="s">
        <v>211</v>
      </c>
      <c r="G53" s="18">
        <v>1998</v>
      </c>
      <c r="H53" s="32" t="s">
        <v>396</v>
      </c>
      <c r="I53" s="32" t="s">
        <v>201</v>
      </c>
      <c r="J53" t="s">
        <v>397</v>
      </c>
      <c r="K53" s="33">
        <v>0</v>
      </c>
      <c r="L53" s="4">
        <v>0</v>
      </c>
      <c r="M53" s="8">
        <v>0</v>
      </c>
      <c r="N53" s="6">
        <v>0</v>
      </c>
      <c r="O53" s="4">
        <v>0</v>
      </c>
      <c r="P53" s="8">
        <v>0</v>
      </c>
      <c r="Q53" s="4">
        <v>0</v>
      </c>
      <c r="R53" s="4">
        <v>0</v>
      </c>
      <c r="S53" s="8">
        <v>0</v>
      </c>
      <c r="T53" s="4">
        <v>0</v>
      </c>
      <c r="U53" s="4">
        <v>0</v>
      </c>
      <c r="V53" s="8">
        <v>0</v>
      </c>
      <c r="W53" s="38"/>
      <c r="X53" s="29">
        <f>N53/3705</f>
        <v>0</v>
      </c>
      <c r="Y53" s="11">
        <f>Q53/1583</f>
        <v>0</v>
      </c>
      <c r="Z53" s="6">
        <f>T53/228</f>
        <v>0</v>
      </c>
      <c r="AA53" s="11">
        <f>(L53+M53)/6</f>
        <v>0</v>
      </c>
      <c r="AB53" s="6">
        <f>(O53+P53)/2</f>
        <v>0</v>
      </c>
      <c r="AC53" s="7">
        <f>(R53+S53)/1</f>
        <v>0</v>
      </c>
      <c r="AF53">
        <v>0</v>
      </c>
      <c r="AG53">
        <v>0</v>
      </c>
      <c r="AH53" s="30">
        <f>AF53+AG53</f>
        <v>0</v>
      </c>
    </row>
    <row r="54" spans="1:34" x14ac:dyDescent="0.25">
      <c r="A54" s="61" t="s">
        <v>286</v>
      </c>
      <c r="B54" s="16" t="s">
        <v>287</v>
      </c>
      <c r="C54" s="17">
        <v>1</v>
      </c>
      <c r="D54" s="17" t="s">
        <v>35</v>
      </c>
      <c r="E54" s="17" t="s">
        <v>58</v>
      </c>
      <c r="F54" s="17" t="s">
        <v>288</v>
      </c>
      <c r="G54" s="17">
        <v>1981</v>
      </c>
      <c r="H54" s="16" t="s">
        <v>287</v>
      </c>
      <c r="I54" s="16" t="s">
        <v>201</v>
      </c>
      <c r="J54" s="2" t="s">
        <v>289</v>
      </c>
      <c r="K54" s="3">
        <v>6</v>
      </c>
      <c r="L54" s="4">
        <v>0</v>
      </c>
      <c r="M54" s="8">
        <v>0</v>
      </c>
      <c r="N54" s="6">
        <v>0</v>
      </c>
      <c r="O54" s="7">
        <v>0</v>
      </c>
      <c r="P54" s="8">
        <v>0</v>
      </c>
      <c r="Q54" s="6">
        <v>0</v>
      </c>
      <c r="R54" s="7">
        <v>0</v>
      </c>
      <c r="S54" s="8">
        <v>0</v>
      </c>
      <c r="T54" s="4">
        <v>0</v>
      </c>
      <c r="U54" s="4">
        <v>0</v>
      </c>
      <c r="V54" s="8">
        <v>0</v>
      </c>
      <c r="W54" s="38"/>
      <c r="X54" s="29">
        <f>N54/3705</f>
        <v>0</v>
      </c>
      <c r="Y54" s="11">
        <f>Q54/1583</f>
        <v>0</v>
      </c>
      <c r="Z54" s="6">
        <f>T54/228</f>
        <v>0</v>
      </c>
      <c r="AA54" s="11">
        <f>(L54+M54)/6</f>
        <v>0</v>
      </c>
      <c r="AB54" s="6">
        <f>(O54+P54)/2</f>
        <v>0</v>
      </c>
      <c r="AC54" s="7">
        <f>(R54+S54)/1</f>
        <v>0</v>
      </c>
      <c r="AF54">
        <v>0</v>
      </c>
      <c r="AG54">
        <v>0</v>
      </c>
      <c r="AH54" s="30">
        <f>AF54+AG54</f>
        <v>0</v>
      </c>
    </row>
    <row r="55" spans="1:34" x14ac:dyDescent="0.25">
      <c r="A55" s="61" t="s">
        <v>207</v>
      </c>
      <c r="B55" s="16" t="s">
        <v>208</v>
      </c>
      <c r="C55" s="17">
        <v>1</v>
      </c>
      <c r="D55" s="17" t="s">
        <v>19</v>
      </c>
      <c r="E55" s="17" t="s">
        <v>121</v>
      </c>
      <c r="F55" s="17" t="s">
        <v>122</v>
      </c>
      <c r="G55" s="17">
        <v>1979</v>
      </c>
      <c r="H55" s="17" t="s">
        <v>208</v>
      </c>
      <c r="I55" s="17" t="s">
        <v>201</v>
      </c>
      <c r="J55" s="2" t="s">
        <v>209</v>
      </c>
      <c r="K55" s="3">
        <v>16</v>
      </c>
      <c r="L55" s="4">
        <v>0</v>
      </c>
      <c r="M55" s="8">
        <v>0</v>
      </c>
      <c r="N55" s="6">
        <v>0</v>
      </c>
      <c r="O55" s="7">
        <v>0</v>
      </c>
      <c r="P55" s="8">
        <v>0</v>
      </c>
      <c r="Q55" s="6">
        <v>0</v>
      </c>
      <c r="R55" s="7">
        <v>0</v>
      </c>
      <c r="S55" s="8">
        <v>0</v>
      </c>
      <c r="T55" s="7">
        <v>0</v>
      </c>
      <c r="U55" s="7">
        <v>0</v>
      </c>
      <c r="V55" s="8">
        <v>0</v>
      </c>
      <c r="W55" s="38"/>
      <c r="X55" s="29">
        <f>N55/3705</f>
        <v>0</v>
      </c>
      <c r="Y55" s="11">
        <f>Q55/1583</f>
        <v>0</v>
      </c>
      <c r="Z55" s="6">
        <f>T55/228</f>
        <v>0</v>
      </c>
      <c r="AA55" s="11">
        <f>(L55+M55)/6</f>
        <v>0</v>
      </c>
      <c r="AB55" s="6">
        <f>(O55+P55)/2</f>
        <v>0</v>
      </c>
      <c r="AC55" s="7">
        <f>(R55+S55)/1</f>
        <v>0</v>
      </c>
      <c r="AF55">
        <v>0</v>
      </c>
      <c r="AG55">
        <v>0</v>
      </c>
      <c r="AH55" s="30">
        <f>AF55+AG55</f>
        <v>0</v>
      </c>
    </row>
    <row r="56" spans="1:34" x14ac:dyDescent="0.25">
      <c r="A56" s="61" t="s">
        <v>383</v>
      </c>
      <c r="B56" s="16" t="s">
        <v>384</v>
      </c>
      <c r="C56" s="17">
        <v>2</v>
      </c>
      <c r="D56" s="17" t="s">
        <v>48</v>
      </c>
      <c r="E56" s="17" t="s">
        <v>121</v>
      </c>
      <c r="F56" s="17" t="s">
        <v>385</v>
      </c>
      <c r="G56" s="17">
        <v>1996</v>
      </c>
      <c r="H56" s="16" t="s">
        <v>384</v>
      </c>
      <c r="I56" s="17" t="s">
        <v>201</v>
      </c>
      <c r="J56" s="2" t="s">
        <v>386</v>
      </c>
      <c r="K56" s="3">
        <v>0</v>
      </c>
      <c r="L56" s="4">
        <v>0</v>
      </c>
      <c r="M56" s="8">
        <v>0</v>
      </c>
      <c r="N56" s="6">
        <v>0</v>
      </c>
      <c r="O56" s="4">
        <v>0</v>
      </c>
      <c r="P56" s="8">
        <v>0</v>
      </c>
      <c r="Q56" s="4">
        <v>0</v>
      </c>
      <c r="R56" s="7">
        <v>0</v>
      </c>
      <c r="S56" s="8">
        <v>0</v>
      </c>
      <c r="T56" s="4">
        <v>0</v>
      </c>
      <c r="U56" s="4">
        <v>0</v>
      </c>
      <c r="V56" s="8">
        <v>0</v>
      </c>
      <c r="W56" s="38"/>
      <c r="X56" s="29">
        <f>N56/3705</f>
        <v>0</v>
      </c>
      <c r="Y56" s="11">
        <f>Q56/1583</f>
        <v>0</v>
      </c>
      <c r="Z56" s="6">
        <f>T56/228</f>
        <v>0</v>
      </c>
      <c r="AA56" s="11">
        <f>(L56+M56)/6</f>
        <v>0</v>
      </c>
      <c r="AB56" s="6">
        <f>(O56+P56)/2</f>
        <v>0</v>
      </c>
      <c r="AC56" s="7">
        <f>(R56+S56)/1</f>
        <v>0</v>
      </c>
      <c r="AF56">
        <v>0</v>
      </c>
      <c r="AG56">
        <v>0</v>
      </c>
      <c r="AH56" s="30">
        <f>AF56+AG56</f>
        <v>0</v>
      </c>
    </row>
    <row r="57" spans="1:34" x14ac:dyDescent="0.25">
      <c r="A57" t="s">
        <v>424</v>
      </c>
      <c r="B57" s="16" t="s">
        <v>316</v>
      </c>
      <c r="C57" s="17">
        <v>1</v>
      </c>
      <c r="D57" s="17" t="s">
        <v>35</v>
      </c>
      <c r="E57" s="17" t="s">
        <v>121</v>
      </c>
      <c r="F57" s="17" t="s">
        <v>317</v>
      </c>
      <c r="G57" s="17">
        <v>2003</v>
      </c>
      <c r="H57" s="16" t="s">
        <v>318</v>
      </c>
      <c r="I57" s="17" t="s">
        <v>201</v>
      </c>
      <c r="J57" s="2" t="s">
        <v>319</v>
      </c>
      <c r="K57" s="3">
        <v>113</v>
      </c>
      <c r="L57" s="4">
        <v>0</v>
      </c>
      <c r="M57" s="8">
        <v>0</v>
      </c>
      <c r="N57" s="6">
        <v>0</v>
      </c>
      <c r="O57" s="4">
        <v>0</v>
      </c>
      <c r="P57" s="8">
        <v>0</v>
      </c>
      <c r="Q57" s="6">
        <v>0</v>
      </c>
      <c r="R57" s="7">
        <v>0</v>
      </c>
      <c r="S57" s="8">
        <v>0</v>
      </c>
      <c r="T57" s="4">
        <v>0</v>
      </c>
      <c r="U57" s="4">
        <v>0</v>
      </c>
      <c r="V57" s="8">
        <v>0</v>
      </c>
      <c r="W57" s="38"/>
      <c r="X57" s="29">
        <f>N57/3705</f>
        <v>0</v>
      </c>
      <c r="Y57" s="11">
        <f>Q57/1583</f>
        <v>0</v>
      </c>
      <c r="Z57" s="6">
        <f>T57/228</f>
        <v>0</v>
      </c>
      <c r="AA57" s="11">
        <f>(L57+M57)/6</f>
        <v>0</v>
      </c>
      <c r="AB57" s="6">
        <f>(O57+P57)/2</f>
        <v>0</v>
      </c>
      <c r="AC57" s="7">
        <f>(R57+S57)/1</f>
        <v>0</v>
      </c>
      <c r="AF57">
        <v>0</v>
      </c>
      <c r="AG57">
        <v>0</v>
      </c>
      <c r="AH57" s="30">
        <f>AF57+AG57</f>
        <v>0</v>
      </c>
    </row>
    <row r="58" spans="1:34" x14ac:dyDescent="0.25">
      <c r="A58" s="61" t="s">
        <v>255</v>
      </c>
      <c r="B58" s="16" t="s">
        <v>255</v>
      </c>
      <c r="C58" s="17">
        <v>1</v>
      </c>
      <c r="D58" s="17" t="s">
        <v>28</v>
      </c>
      <c r="E58" s="17" t="s">
        <v>20</v>
      </c>
      <c r="F58" s="17" t="s">
        <v>256</v>
      </c>
      <c r="G58" s="17">
        <v>1995</v>
      </c>
      <c r="H58" s="16" t="s">
        <v>255</v>
      </c>
      <c r="I58" s="17" t="s">
        <v>201</v>
      </c>
      <c r="J58" s="2" t="s">
        <v>145</v>
      </c>
      <c r="K58" s="3">
        <v>3</v>
      </c>
      <c r="L58" s="4">
        <v>0</v>
      </c>
      <c r="M58" s="8">
        <v>0</v>
      </c>
      <c r="N58" s="6">
        <v>0</v>
      </c>
      <c r="O58" s="7">
        <v>0</v>
      </c>
      <c r="P58" s="8">
        <v>0</v>
      </c>
      <c r="Q58" s="6">
        <v>0</v>
      </c>
      <c r="R58" s="7">
        <v>0</v>
      </c>
      <c r="S58" s="8">
        <v>0</v>
      </c>
      <c r="T58" s="4">
        <v>0</v>
      </c>
      <c r="U58" s="4">
        <v>0</v>
      </c>
      <c r="V58" s="8">
        <v>0</v>
      </c>
      <c r="W58" s="38"/>
      <c r="X58" s="29">
        <f>N58/3705</f>
        <v>0</v>
      </c>
      <c r="Y58" s="11">
        <f>Q58/1583</f>
        <v>0</v>
      </c>
      <c r="Z58" s="6">
        <f>T58/228</f>
        <v>0</v>
      </c>
      <c r="AA58" s="11">
        <f>(L58+M58)/6</f>
        <v>0</v>
      </c>
      <c r="AB58" s="6">
        <f>(O58+P58)/2</f>
        <v>0</v>
      </c>
      <c r="AC58" s="7">
        <f>(R58+S58)/1</f>
        <v>0</v>
      </c>
      <c r="AF58">
        <v>0</v>
      </c>
      <c r="AG58">
        <v>0</v>
      </c>
      <c r="AH58" s="30">
        <f>AF58+AG58</f>
        <v>0</v>
      </c>
    </row>
    <row r="59" spans="1:34" x14ac:dyDescent="0.25">
      <c r="A59" s="61" t="s">
        <v>266</v>
      </c>
      <c r="B59" s="16" t="s">
        <v>266</v>
      </c>
      <c r="C59" s="17">
        <v>1</v>
      </c>
      <c r="D59" s="17" t="s">
        <v>28</v>
      </c>
      <c r="E59" s="17" t="s">
        <v>20</v>
      </c>
      <c r="F59" s="17" t="s">
        <v>267</v>
      </c>
      <c r="G59" s="17">
        <v>1998</v>
      </c>
      <c r="H59" s="16" t="s">
        <v>266</v>
      </c>
      <c r="I59" s="17" t="s">
        <v>201</v>
      </c>
      <c r="J59" s="2" t="s">
        <v>268</v>
      </c>
      <c r="K59" s="3">
        <v>305</v>
      </c>
      <c r="L59" s="4">
        <v>0</v>
      </c>
      <c r="M59" s="8">
        <v>0</v>
      </c>
      <c r="N59" s="6">
        <v>0</v>
      </c>
      <c r="O59" s="7">
        <v>0</v>
      </c>
      <c r="P59" s="8">
        <v>0</v>
      </c>
      <c r="Q59" s="6">
        <v>0</v>
      </c>
      <c r="R59" s="7">
        <v>0</v>
      </c>
      <c r="S59" s="8">
        <v>0</v>
      </c>
      <c r="T59" s="4">
        <v>0</v>
      </c>
      <c r="U59" s="4">
        <v>0</v>
      </c>
      <c r="V59" s="8">
        <v>0</v>
      </c>
      <c r="W59" s="38"/>
      <c r="X59" s="29">
        <f>N59/3705</f>
        <v>0</v>
      </c>
      <c r="Y59" s="11">
        <f>Q59/1583</f>
        <v>0</v>
      </c>
      <c r="Z59" s="6">
        <f>T59/228</f>
        <v>0</v>
      </c>
      <c r="AA59" s="11">
        <f>(L59+M59)/6</f>
        <v>0</v>
      </c>
      <c r="AB59" s="6">
        <f>(O59+P59)/2</f>
        <v>0</v>
      </c>
      <c r="AC59" s="7">
        <f>(R59+S59)/1</f>
        <v>0</v>
      </c>
      <c r="AF59">
        <v>0</v>
      </c>
      <c r="AG59">
        <v>0</v>
      </c>
      <c r="AH59" s="30">
        <f>AF59+AG59</f>
        <v>0</v>
      </c>
    </row>
    <row r="60" spans="1:34" x14ac:dyDescent="0.25">
      <c r="A60" s="61" t="s">
        <v>350</v>
      </c>
      <c r="B60" s="16" t="s">
        <v>350</v>
      </c>
      <c r="C60" s="17">
        <v>1</v>
      </c>
      <c r="D60" s="17" t="s">
        <v>28</v>
      </c>
      <c r="E60" s="17" t="s">
        <v>20</v>
      </c>
      <c r="F60" s="17" t="s">
        <v>72</v>
      </c>
      <c r="G60" s="17">
        <v>2009</v>
      </c>
      <c r="H60" s="16" t="s">
        <v>350</v>
      </c>
      <c r="I60" s="17" t="s">
        <v>201</v>
      </c>
      <c r="J60" s="2" t="s">
        <v>351</v>
      </c>
      <c r="K60" s="3">
        <v>135</v>
      </c>
      <c r="L60" s="4">
        <v>0</v>
      </c>
      <c r="M60" s="8">
        <v>0</v>
      </c>
      <c r="N60" s="6">
        <v>0</v>
      </c>
      <c r="O60" s="4">
        <v>0</v>
      </c>
      <c r="P60" s="8">
        <v>0</v>
      </c>
      <c r="Q60" s="6">
        <v>0</v>
      </c>
      <c r="R60" s="7">
        <v>0</v>
      </c>
      <c r="S60" s="8">
        <v>0</v>
      </c>
      <c r="T60" s="4">
        <v>0</v>
      </c>
      <c r="U60" s="4">
        <v>0</v>
      </c>
      <c r="V60" s="8">
        <v>0</v>
      </c>
      <c r="W60" s="38"/>
      <c r="X60" s="29">
        <f>N60/3705</f>
        <v>0</v>
      </c>
      <c r="Y60" s="11">
        <f>Q60/1583</f>
        <v>0</v>
      </c>
      <c r="Z60" s="6">
        <f>T60/228</f>
        <v>0</v>
      </c>
      <c r="AA60" s="11">
        <f>(L60+M60)/6</f>
        <v>0</v>
      </c>
      <c r="AB60" s="6">
        <f>(O60+P60)/2</f>
        <v>0</v>
      </c>
      <c r="AC60" s="7">
        <f>(R60+S60)/1</f>
        <v>0</v>
      </c>
      <c r="AF60">
        <v>0</v>
      </c>
      <c r="AG60">
        <v>0</v>
      </c>
      <c r="AH60" s="30">
        <f>AF60+AG60</f>
        <v>0</v>
      </c>
    </row>
    <row r="61" spans="1:34" x14ac:dyDescent="0.25">
      <c r="A61" s="61" t="s">
        <v>358</v>
      </c>
      <c r="B61" s="16" t="s">
        <v>359</v>
      </c>
      <c r="C61" s="17">
        <v>1</v>
      </c>
      <c r="D61" s="17" t="s">
        <v>28</v>
      </c>
      <c r="E61" s="17" t="s">
        <v>20</v>
      </c>
      <c r="F61" s="17" t="s">
        <v>360</v>
      </c>
      <c r="G61" s="17">
        <v>2012</v>
      </c>
      <c r="H61" s="16" t="s">
        <v>359</v>
      </c>
      <c r="I61" s="17" t="s">
        <v>201</v>
      </c>
      <c r="J61" s="2" t="s">
        <v>145</v>
      </c>
      <c r="K61" s="3">
        <v>12</v>
      </c>
      <c r="L61" s="4">
        <v>0</v>
      </c>
      <c r="M61" s="8">
        <v>0</v>
      </c>
      <c r="N61" s="6">
        <v>0</v>
      </c>
      <c r="O61" s="4">
        <v>0</v>
      </c>
      <c r="P61" s="8">
        <v>0</v>
      </c>
      <c r="Q61" s="6">
        <v>0</v>
      </c>
      <c r="R61" s="7">
        <v>0</v>
      </c>
      <c r="S61" s="8">
        <v>0</v>
      </c>
      <c r="T61" s="4">
        <v>0</v>
      </c>
      <c r="U61" s="4">
        <v>0</v>
      </c>
      <c r="V61" s="8">
        <v>0</v>
      </c>
      <c r="W61" s="38"/>
      <c r="X61" s="29">
        <f>N61/3705</f>
        <v>0</v>
      </c>
      <c r="Y61" s="11">
        <f>Q61/1583</f>
        <v>0</v>
      </c>
      <c r="Z61" s="6">
        <f>T61/228</f>
        <v>0</v>
      </c>
      <c r="AA61" s="11">
        <f>(L61+M61)/6</f>
        <v>0</v>
      </c>
      <c r="AB61" s="6">
        <f>(O61+P61)/2</f>
        <v>0</v>
      </c>
      <c r="AC61" s="7">
        <f>(R61+S61)/1</f>
        <v>0</v>
      </c>
      <c r="AF61">
        <v>0</v>
      </c>
      <c r="AG61">
        <v>0</v>
      </c>
      <c r="AH61" s="30">
        <f>AF61+AG61</f>
        <v>0</v>
      </c>
    </row>
    <row r="62" spans="1:34" x14ac:dyDescent="0.25">
      <c r="A62" s="61" t="s">
        <v>213</v>
      </c>
      <c r="B62" s="16" t="s">
        <v>214</v>
      </c>
      <c r="C62" s="17">
        <v>1</v>
      </c>
      <c r="D62" s="17" t="s">
        <v>35</v>
      </c>
      <c r="E62" s="17" t="s">
        <v>20</v>
      </c>
      <c r="F62" s="17" t="s">
        <v>72</v>
      </c>
      <c r="G62" s="17">
        <v>2010</v>
      </c>
      <c r="H62" s="16" t="s">
        <v>214</v>
      </c>
      <c r="I62" s="17" t="s">
        <v>201</v>
      </c>
      <c r="J62" s="2" t="s">
        <v>215</v>
      </c>
      <c r="K62" s="3">
        <v>0</v>
      </c>
      <c r="L62" s="4">
        <v>0</v>
      </c>
      <c r="M62" s="8">
        <v>0</v>
      </c>
      <c r="N62" s="6">
        <v>0</v>
      </c>
      <c r="O62" s="7">
        <v>0</v>
      </c>
      <c r="P62" s="8">
        <v>0</v>
      </c>
      <c r="Q62" s="7">
        <v>0</v>
      </c>
      <c r="R62" s="7">
        <v>0</v>
      </c>
      <c r="S62" s="8">
        <v>0</v>
      </c>
      <c r="T62" s="7">
        <v>0</v>
      </c>
      <c r="U62" s="7">
        <v>0</v>
      </c>
      <c r="V62" s="8">
        <v>0</v>
      </c>
      <c r="W62" s="38"/>
      <c r="X62" s="29">
        <f>N62/3705</f>
        <v>0</v>
      </c>
      <c r="Y62" s="11">
        <f>Q62/1583</f>
        <v>0</v>
      </c>
      <c r="Z62" s="6">
        <f>T62/228</f>
        <v>0</v>
      </c>
      <c r="AA62" s="11">
        <f>(L62+M62)/6</f>
        <v>0</v>
      </c>
      <c r="AB62" s="6">
        <f>(O62+P62)/2</f>
        <v>0</v>
      </c>
      <c r="AC62" s="7">
        <f>(R62+S62)/1</f>
        <v>0</v>
      </c>
      <c r="AF62">
        <v>0</v>
      </c>
      <c r="AG62">
        <v>0</v>
      </c>
      <c r="AH62" s="30">
        <f>AF62+AG62</f>
        <v>0</v>
      </c>
    </row>
    <row r="63" spans="1:34" x14ac:dyDescent="0.25">
      <c r="A63" s="61" t="s">
        <v>216</v>
      </c>
      <c r="B63" s="16" t="s">
        <v>217</v>
      </c>
      <c r="C63" s="17">
        <v>1</v>
      </c>
      <c r="D63" s="17" t="s">
        <v>35</v>
      </c>
      <c r="E63" s="17" t="s">
        <v>20</v>
      </c>
      <c r="F63" s="17" t="s">
        <v>103</v>
      </c>
      <c r="G63" s="17">
        <v>1999</v>
      </c>
      <c r="H63" s="16" t="s">
        <v>217</v>
      </c>
      <c r="I63" s="17" t="s">
        <v>201</v>
      </c>
      <c r="J63" s="2" t="s">
        <v>218</v>
      </c>
      <c r="K63" s="3">
        <v>0</v>
      </c>
      <c r="L63" s="4">
        <v>0</v>
      </c>
      <c r="M63" s="5">
        <v>0</v>
      </c>
      <c r="N63" s="6">
        <v>0</v>
      </c>
      <c r="O63" s="4">
        <v>0</v>
      </c>
      <c r="P63" s="8">
        <v>0</v>
      </c>
      <c r="Q63" s="7">
        <v>0</v>
      </c>
      <c r="R63" s="7">
        <v>0</v>
      </c>
      <c r="S63" s="8">
        <v>0</v>
      </c>
      <c r="T63" s="4">
        <v>0</v>
      </c>
      <c r="U63" s="4">
        <v>0</v>
      </c>
      <c r="V63" s="8">
        <v>0</v>
      </c>
      <c r="W63" s="38"/>
      <c r="X63" s="29">
        <f>N63/3705</f>
        <v>0</v>
      </c>
      <c r="Y63" s="11">
        <f>Q63/1583</f>
        <v>0</v>
      </c>
      <c r="Z63" s="6">
        <f>T63/228</f>
        <v>0</v>
      </c>
      <c r="AA63" s="11">
        <f>(L63+M63)/6</f>
        <v>0</v>
      </c>
      <c r="AB63" s="6">
        <f>(O63+P63)/2</f>
        <v>0</v>
      </c>
      <c r="AC63" s="7">
        <f>(R63+S63)/1</f>
        <v>0</v>
      </c>
      <c r="AF63">
        <v>0</v>
      </c>
      <c r="AG63">
        <v>0</v>
      </c>
      <c r="AH63" s="30">
        <f>AF63+AG63</f>
        <v>0</v>
      </c>
    </row>
    <row r="64" spans="1:34" x14ac:dyDescent="0.25">
      <c r="A64" t="s">
        <v>425</v>
      </c>
      <c r="B64" s="16" t="s">
        <v>292</v>
      </c>
      <c r="C64" s="17">
        <v>1</v>
      </c>
      <c r="D64" s="17" t="s">
        <v>35</v>
      </c>
      <c r="E64" s="17" t="s">
        <v>20</v>
      </c>
      <c r="F64" s="17" t="s">
        <v>43</v>
      </c>
      <c r="G64" s="17">
        <v>1998</v>
      </c>
      <c r="H64" s="16" t="s">
        <v>292</v>
      </c>
      <c r="I64" s="17" t="s">
        <v>201</v>
      </c>
      <c r="J64" s="2" t="s">
        <v>293</v>
      </c>
      <c r="K64" s="3">
        <v>0</v>
      </c>
      <c r="L64" s="4">
        <v>0</v>
      </c>
      <c r="M64" s="8">
        <v>0</v>
      </c>
      <c r="N64" s="6">
        <v>0</v>
      </c>
      <c r="O64" s="7">
        <v>0</v>
      </c>
      <c r="P64" s="8">
        <v>0</v>
      </c>
      <c r="Q64" s="7">
        <v>0</v>
      </c>
      <c r="R64" s="7">
        <v>0</v>
      </c>
      <c r="S64" s="8">
        <v>0</v>
      </c>
      <c r="T64" s="4">
        <v>0</v>
      </c>
      <c r="U64" s="4">
        <v>0</v>
      </c>
      <c r="V64" s="8">
        <v>0</v>
      </c>
      <c r="W64" s="38"/>
      <c r="X64" s="29">
        <f>N64/3705</f>
        <v>0</v>
      </c>
      <c r="Y64" s="11">
        <f>Q64/1583</f>
        <v>0</v>
      </c>
      <c r="Z64" s="6">
        <f>T64/228</f>
        <v>0</v>
      </c>
      <c r="AA64" s="11">
        <f>(L64+M64)/6</f>
        <v>0</v>
      </c>
      <c r="AB64" s="6">
        <f>(O64+P64)/2</f>
        <v>0</v>
      </c>
      <c r="AC64" s="7">
        <f>(R64+S64)/1</f>
        <v>0</v>
      </c>
      <c r="AF64">
        <v>0</v>
      </c>
      <c r="AG64">
        <v>0</v>
      </c>
      <c r="AH64" s="30">
        <f>AF64+AG64</f>
        <v>0</v>
      </c>
    </row>
    <row r="65" spans="1:34" x14ac:dyDescent="0.25">
      <c r="A65" s="61" t="s">
        <v>203</v>
      </c>
      <c r="B65" s="16" t="s">
        <v>204</v>
      </c>
      <c r="C65" s="17">
        <v>1</v>
      </c>
      <c r="D65" s="17" t="s">
        <v>28</v>
      </c>
      <c r="E65" s="17" t="s">
        <v>68</v>
      </c>
      <c r="F65" s="17" t="s">
        <v>205</v>
      </c>
      <c r="G65" s="17">
        <v>2011</v>
      </c>
      <c r="H65" s="16" t="s">
        <v>204</v>
      </c>
      <c r="I65" s="17" t="s">
        <v>201</v>
      </c>
      <c r="J65" s="2" t="s">
        <v>206</v>
      </c>
      <c r="K65" s="3">
        <v>4</v>
      </c>
      <c r="L65" s="4">
        <v>0</v>
      </c>
      <c r="M65" s="8">
        <v>0</v>
      </c>
      <c r="N65" s="6">
        <v>0</v>
      </c>
      <c r="O65" s="7">
        <v>0</v>
      </c>
      <c r="P65" s="8">
        <v>0</v>
      </c>
      <c r="Q65" s="6">
        <v>0</v>
      </c>
      <c r="R65" s="7">
        <v>0</v>
      </c>
      <c r="S65" s="8">
        <v>0</v>
      </c>
      <c r="T65" s="7">
        <v>0</v>
      </c>
      <c r="U65" s="7">
        <v>0</v>
      </c>
      <c r="V65" s="8">
        <v>0</v>
      </c>
      <c r="W65" s="38"/>
      <c r="X65" s="29">
        <f>N65/3705</f>
        <v>0</v>
      </c>
      <c r="Y65" s="11">
        <f>Q65/1583</f>
        <v>0</v>
      </c>
      <c r="Z65" s="6">
        <f>T65/228</f>
        <v>0</v>
      </c>
      <c r="AA65" s="11">
        <f>(L65+M65)/6</f>
        <v>0</v>
      </c>
      <c r="AB65" s="6">
        <f>(O65+P65)/2</f>
        <v>0</v>
      </c>
      <c r="AC65" s="7">
        <f>(R65+S65)/1</f>
        <v>0</v>
      </c>
      <c r="AF65">
        <v>0</v>
      </c>
      <c r="AG65">
        <v>0</v>
      </c>
      <c r="AH65" s="30">
        <f>AF65+AG65</f>
        <v>0</v>
      </c>
    </row>
    <row r="66" spans="1:34" x14ac:dyDescent="0.25">
      <c r="A66" s="61" t="s">
        <v>261</v>
      </c>
      <c r="B66" s="16" t="s">
        <v>262</v>
      </c>
      <c r="C66" s="17">
        <v>1</v>
      </c>
      <c r="D66" s="17" t="s">
        <v>28</v>
      </c>
      <c r="E66" s="17" t="s">
        <v>68</v>
      </c>
      <c r="F66" s="17" t="s">
        <v>186</v>
      </c>
      <c r="G66" s="17">
        <v>1994</v>
      </c>
      <c r="H66" s="16" t="s">
        <v>262</v>
      </c>
      <c r="I66" s="16" t="s">
        <v>201</v>
      </c>
      <c r="J66" s="2" t="s">
        <v>263</v>
      </c>
      <c r="K66" s="3">
        <v>0</v>
      </c>
      <c r="L66" s="4">
        <v>0</v>
      </c>
      <c r="M66" s="8">
        <v>0</v>
      </c>
      <c r="N66" s="6">
        <v>0</v>
      </c>
      <c r="O66" s="7">
        <v>0</v>
      </c>
      <c r="P66" s="8">
        <v>0</v>
      </c>
      <c r="Q66" s="7">
        <v>0</v>
      </c>
      <c r="R66" s="7">
        <v>0</v>
      </c>
      <c r="S66" s="8">
        <v>0</v>
      </c>
      <c r="T66" s="4">
        <v>0</v>
      </c>
      <c r="U66" s="4">
        <v>0</v>
      </c>
      <c r="V66" s="8">
        <v>0</v>
      </c>
      <c r="W66" s="38"/>
      <c r="X66" s="29">
        <f>N66/3705</f>
        <v>0</v>
      </c>
      <c r="Y66" s="11">
        <f>Q66/1583</f>
        <v>0</v>
      </c>
      <c r="Z66" s="6">
        <f>T66/228</f>
        <v>0</v>
      </c>
      <c r="AA66" s="11">
        <f>(L66+M66)/6</f>
        <v>0</v>
      </c>
      <c r="AB66" s="6">
        <f>(O66+P66)/2</f>
        <v>0</v>
      </c>
      <c r="AC66" s="7">
        <f>(R66+S66)/1</f>
        <v>0</v>
      </c>
      <c r="AF66">
        <v>0</v>
      </c>
      <c r="AG66">
        <v>0</v>
      </c>
      <c r="AH66" s="30">
        <f>AF66+AG66</f>
        <v>0</v>
      </c>
    </row>
    <row r="67" spans="1:34" x14ac:dyDescent="0.25">
      <c r="A67" t="s">
        <v>423</v>
      </c>
      <c r="B67" s="16" t="s">
        <v>269</v>
      </c>
      <c r="C67" s="17">
        <v>2</v>
      </c>
      <c r="D67" s="17" t="s">
        <v>48</v>
      </c>
      <c r="E67" s="17" t="s">
        <v>68</v>
      </c>
      <c r="F67" s="17" t="s">
        <v>99</v>
      </c>
      <c r="G67" s="17">
        <v>2012</v>
      </c>
      <c r="H67" s="16" t="s">
        <v>270</v>
      </c>
      <c r="I67" s="17" t="s">
        <v>201</v>
      </c>
      <c r="J67" s="2" t="s">
        <v>271</v>
      </c>
      <c r="K67" s="3">
        <v>0</v>
      </c>
      <c r="L67" s="4">
        <v>0</v>
      </c>
      <c r="M67" s="8">
        <v>0</v>
      </c>
      <c r="N67" s="6">
        <v>0</v>
      </c>
      <c r="O67" s="7">
        <v>0</v>
      </c>
      <c r="P67" s="8">
        <v>0</v>
      </c>
      <c r="Q67" s="7">
        <v>0</v>
      </c>
      <c r="R67" s="7">
        <v>0</v>
      </c>
      <c r="S67" s="8">
        <v>0</v>
      </c>
      <c r="T67" s="4">
        <v>0</v>
      </c>
      <c r="U67" s="4">
        <v>0</v>
      </c>
      <c r="V67" s="8">
        <v>0</v>
      </c>
      <c r="W67" s="38"/>
      <c r="X67" s="29">
        <f>N67/3705</f>
        <v>0</v>
      </c>
      <c r="Y67" s="11">
        <f>Q67/1583</f>
        <v>0</v>
      </c>
      <c r="Z67" s="6">
        <f>T67/228</f>
        <v>0</v>
      </c>
      <c r="AA67" s="11">
        <f>(L67+M67)/6</f>
        <v>0</v>
      </c>
      <c r="AB67" s="6">
        <f>(O67+P67)/2</f>
        <v>0</v>
      </c>
      <c r="AC67" s="7">
        <f>(R67+S67)/1</f>
        <v>0</v>
      </c>
      <c r="AF67">
        <v>0</v>
      </c>
      <c r="AG67">
        <v>0</v>
      </c>
      <c r="AH67" s="30">
        <f>AF67+AG67</f>
        <v>0</v>
      </c>
    </row>
    <row r="68" spans="1:34" x14ac:dyDescent="0.25">
      <c r="A68" s="61" t="s">
        <v>276</v>
      </c>
      <c r="B68" s="16" t="s">
        <v>276</v>
      </c>
      <c r="C68" s="17">
        <v>1</v>
      </c>
      <c r="D68" s="17" t="s">
        <v>28</v>
      </c>
      <c r="E68" s="17" t="s">
        <v>68</v>
      </c>
      <c r="F68" s="17" t="s">
        <v>69</v>
      </c>
      <c r="G68" s="17">
        <v>1994</v>
      </c>
      <c r="H68" s="16" t="s">
        <v>276</v>
      </c>
      <c r="I68" s="17" t="s">
        <v>201</v>
      </c>
      <c r="J68" s="2" t="s">
        <v>277</v>
      </c>
      <c r="K68" s="3">
        <v>59</v>
      </c>
      <c r="L68" s="4">
        <v>0</v>
      </c>
      <c r="M68" s="8">
        <v>0</v>
      </c>
      <c r="N68" s="6">
        <v>0</v>
      </c>
      <c r="O68" s="7">
        <v>0</v>
      </c>
      <c r="P68" s="8">
        <v>0</v>
      </c>
      <c r="Q68" s="6">
        <v>0</v>
      </c>
      <c r="R68" s="7">
        <v>0</v>
      </c>
      <c r="S68" s="8">
        <v>0</v>
      </c>
      <c r="T68" s="4">
        <v>0</v>
      </c>
      <c r="U68" s="4">
        <v>0</v>
      </c>
      <c r="V68" s="8">
        <v>0</v>
      </c>
      <c r="W68" s="38"/>
      <c r="X68" s="29">
        <f>N68/3705</f>
        <v>0</v>
      </c>
      <c r="Y68" s="11">
        <f>Q68/1583</f>
        <v>0</v>
      </c>
      <c r="Z68" s="6">
        <f>T68/228</f>
        <v>0</v>
      </c>
      <c r="AA68" s="11">
        <f>(L68+M68)/6</f>
        <v>0</v>
      </c>
      <c r="AB68" s="6">
        <f>(O68+P68)/2</f>
        <v>0</v>
      </c>
      <c r="AC68" s="7">
        <f>(R68+S68)/1</f>
        <v>0</v>
      </c>
      <c r="AF68">
        <v>0</v>
      </c>
      <c r="AG68">
        <v>0</v>
      </c>
      <c r="AH68" s="30">
        <f>AF68+AG68</f>
        <v>0</v>
      </c>
    </row>
    <row r="69" spans="1:34" x14ac:dyDescent="0.25">
      <c r="A69" s="61" t="s">
        <v>294</v>
      </c>
      <c r="B69" s="16" t="s">
        <v>295</v>
      </c>
      <c r="C69" s="17">
        <v>1</v>
      </c>
      <c r="D69" s="17" t="s">
        <v>28</v>
      </c>
      <c r="E69" s="17" t="s">
        <v>68</v>
      </c>
      <c r="F69" s="17" t="s">
        <v>69</v>
      </c>
      <c r="G69" s="17">
        <v>1999</v>
      </c>
      <c r="H69" s="17" t="s">
        <v>295</v>
      </c>
      <c r="I69" s="17" t="s">
        <v>201</v>
      </c>
      <c r="J69" s="2" t="s">
        <v>296</v>
      </c>
      <c r="K69" s="3">
        <v>0</v>
      </c>
      <c r="L69" s="4">
        <v>0</v>
      </c>
      <c r="M69" s="8">
        <v>0</v>
      </c>
      <c r="N69" s="6">
        <v>0</v>
      </c>
      <c r="O69" s="4">
        <v>0</v>
      </c>
      <c r="P69" s="8">
        <v>0</v>
      </c>
      <c r="Q69" s="7">
        <v>0</v>
      </c>
      <c r="R69" s="7">
        <v>0</v>
      </c>
      <c r="S69" s="8">
        <v>0</v>
      </c>
      <c r="T69" s="4">
        <v>0</v>
      </c>
      <c r="U69" s="4">
        <v>0</v>
      </c>
      <c r="V69" s="8">
        <v>0</v>
      </c>
      <c r="W69" s="38"/>
      <c r="X69" s="29">
        <f>N69/3705</f>
        <v>0</v>
      </c>
      <c r="Y69" s="11">
        <f>Q69/1583</f>
        <v>0</v>
      </c>
      <c r="Z69" s="6">
        <f>T69/228</f>
        <v>0</v>
      </c>
      <c r="AA69" s="11">
        <f>(L69+M69)/6</f>
        <v>0</v>
      </c>
      <c r="AB69" s="6">
        <f>(O69+P69)/2</f>
        <v>0</v>
      </c>
      <c r="AC69" s="7">
        <f>(R69+S69)/1</f>
        <v>0</v>
      </c>
      <c r="AF69">
        <v>0</v>
      </c>
      <c r="AG69">
        <v>0</v>
      </c>
      <c r="AH69" s="30">
        <f>AF69+AG69</f>
        <v>0</v>
      </c>
    </row>
    <row r="70" spans="1:34" x14ac:dyDescent="0.25">
      <c r="A70" s="61" t="s">
        <v>297</v>
      </c>
      <c r="B70" s="16" t="s">
        <v>298</v>
      </c>
      <c r="C70" s="17">
        <v>1</v>
      </c>
      <c r="D70" s="17" t="s">
        <v>28</v>
      </c>
      <c r="E70" s="17" t="s">
        <v>68</v>
      </c>
      <c r="F70" s="17" t="s">
        <v>299</v>
      </c>
      <c r="G70" s="17">
        <v>1999</v>
      </c>
      <c r="H70" s="16" t="s">
        <v>298</v>
      </c>
      <c r="I70" s="17" t="s">
        <v>201</v>
      </c>
      <c r="J70" s="2" t="s">
        <v>300</v>
      </c>
      <c r="K70" s="3">
        <v>0</v>
      </c>
      <c r="L70" s="4">
        <v>0</v>
      </c>
      <c r="M70" s="8">
        <v>0</v>
      </c>
      <c r="N70" s="6">
        <v>0</v>
      </c>
      <c r="O70" s="4">
        <v>0</v>
      </c>
      <c r="P70" s="8">
        <v>0</v>
      </c>
      <c r="Q70" s="7">
        <v>0</v>
      </c>
      <c r="R70" s="7">
        <v>0</v>
      </c>
      <c r="S70" s="8">
        <v>0</v>
      </c>
      <c r="T70" s="4">
        <v>0</v>
      </c>
      <c r="U70" s="4">
        <v>0</v>
      </c>
      <c r="V70" s="8">
        <v>0</v>
      </c>
      <c r="W70" s="38"/>
      <c r="X70" s="29">
        <f>N70/3705</f>
        <v>0</v>
      </c>
      <c r="Y70" s="11">
        <f>Q70/1583</f>
        <v>0</v>
      </c>
      <c r="Z70" s="6">
        <f>T70/228</f>
        <v>0</v>
      </c>
      <c r="AA70" s="11">
        <f>(L70+M70)/6</f>
        <v>0</v>
      </c>
      <c r="AB70" s="6">
        <f>(O70+P70)/2</f>
        <v>0</v>
      </c>
      <c r="AC70" s="7">
        <f>(R70+S70)/1</f>
        <v>0</v>
      </c>
      <c r="AF70">
        <v>0</v>
      </c>
      <c r="AG70">
        <v>0</v>
      </c>
      <c r="AH70" s="30">
        <f>AF70+AG70</f>
        <v>0</v>
      </c>
    </row>
    <row r="71" spans="1:34" x14ac:dyDescent="0.25">
      <c r="A71" s="61" t="s">
        <v>307</v>
      </c>
      <c r="B71" s="16" t="s">
        <v>307</v>
      </c>
      <c r="C71" s="17">
        <v>2</v>
      </c>
      <c r="D71" s="17" t="s">
        <v>48</v>
      </c>
      <c r="E71" s="17" t="s">
        <v>68</v>
      </c>
      <c r="F71" s="17" t="s">
        <v>99</v>
      </c>
      <c r="G71" s="17">
        <v>2009</v>
      </c>
      <c r="H71" s="16" t="s">
        <v>307</v>
      </c>
      <c r="I71" s="17" t="s">
        <v>201</v>
      </c>
      <c r="J71" s="2" t="s">
        <v>308</v>
      </c>
      <c r="K71" s="3">
        <v>0</v>
      </c>
      <c r="L71" s="4">
        <v>0</v>
      </c>
      <c r="M71" s="8">
        <v>0</v>
      </c>
      <c r="N71" s="6">
        <v>0</v>
      </c>
      <c r="O71" s="4">
        <v>0</v>
      </c>
      <c r="P71" s="8">
        <v>0</v>
      </c>
      <c r="Q71" s="7">
        <v>0</v>
      </c>
      <c r="R71" s="7">
        <v>0</v>
      </c>
      <c r="S71" s="8">
        <v>0</v>
      </c>
      <c r="T71" s="4">
        <v>0</v>
      </c>
      <c r="U71" s="4">
        <v>0</v>
      </c>
      <c r="V71" s="8">
        <v>0</v>
      </c>
      <c r="W71" s="38"/>
      <c r="X71" s="29">
        <f>N71/3705</f>
        <v>0</v>
      </c>
      <c r="Y71" s="11">
        <f>Q71/1583</f>
        <v>0</v>
      </c>
      <c r="Z71" s="6">
        <f>T71/228</f>
        <v>0</v>
      </c>
      <c r="AA71" s="11">
        <f>(L71+M71)/6</f>
        <v>0</v>
      </c>
      <c r="AB71" s="6">
        <f>(O71+P71)/2</f>
        <v>0</v>
      </c>
      <c r="AC71" s="7">
        <f>(R71+S71)/1</f>
        <v>0</v>
      </c>
      <c r="AF71">
        <v>0</v>
      </c>
      <c r="AG71">
        <v>0</v>
      </c>
      <c r="AH71" s="30">
        <f>AF71+AG71</f>
        <v>0</v>
      </c>
    </row>
    <row r="72" spans="1:34" x14ac:dyDescent="0.25">
      <c r="A72" s="61" t="s">
        <v>338</v>
      </c>
      <c r="B72" s="16" t="s">
        <v>339</v>
      </c>
      <c r="C72" s="17">
        <v>1</v>
      </c>
      <c r="D72" s="17" t="s">
        <v>28</v>
      </c>
      <c r="E72" s="17" t="s">
        <v>68</v>
      </c>
      <c r="F72" s="17" t="s">
        <v>340</v>
      </c>
      <c r="G72" s="17">
        <v>2011</v>
      </c>
      <c r="H72" s="16" t="s">
        <v>341</v>
      </c>
      <c r="I72" s="17" t="s">
        <v>201</v>
      </c>
      <c r="J72" s="2" t="s">
        <v>342</v>
      </c>
      <c r="K72" s="3">
        <v>0</v>
      </c>
      <c r="L72" s="4">
        <v>0</v>
      </c>
      <c r="M72" s="8">
        <v>0</v>
      </c>
      <c r="N72" s="6">
        <v>0</v>
      </c>
      <c r="O72" s="4">
        <v>0</v>
      </c>
      <c r="P72" s="8">
        <v>0</v>
      </c>
      <c r="Q72" s="7">
        <v>0</v>
      </c>
      <c r="R72" s="7">
        <v>0</v>
      </c>
      <c r="S72" s="8">
        <v>0</v>
      </c>
      <c r="T72" s="4">
        <v>0</v>
      </c>
      <c r="U72" s="4">
        <v>0</v>
      </c>
      <c r="V72" s="8">
        <v>0</v>
      </c>
      <c r="W72" s="38"/>
      <c r="X72" s="29">
        <f>N72/3705</f>
        <v>0</v>
      </c>
      <c r="Y72" s="11">
        <f>Q72/1583</f>
        <v>0</v>
      </c>
      <c r="Z72" s="6">
        <f>T72/228</f>
        <v>0</v>
      </c>
      <c r="AA72" s="11">
        <f>(L72+M72)/6</f>
        <v>0</v>
      </c>
      <c r="AB72" s="6">
        <f>(O72+P72)/2</f>
        <v>0</v>
      </c>
      <c r="AC72" s="7">
        <f>(R72+S72)/1</f>
        <v>0</v>
      </c>
      <c r="AF72">
        <v>0</v>
      </c>
      <c r="AG72">
        <v>0</v>
      </c>
      <c r="AH72" s="30">
        <f>AF72+AG72</f>
        <v>0</v>
      </c>
    </row>
    <row r="73" spans="1:34" x14ac:dyDescent="0.25">
      <c r="A73" s="61" t="s">
        <v>347</v>
      </c>
      <c r="B73" s="16" t="s">
        <v>347</v>
      </c>
      <c r="C73" s="17">
        <v>1</v>
      </c>
      <c r="D73" s="17" t="s">
        <v>28</v>
      </c>
      <c r="E73" s="17" t="s">
        <v>68</v>
      </c>
      <c r="F73" s="17" t="s">
        <v>99</v>
      </c>
      <c r="G73" s="17">
        <v>2008</v>
      </c>
      <c r="H73" s="16" t="s">
        <v>348</v>
      </c>
      <c r="I73" s="17" t="s">
        <v>201</v>
      </c>
      <c r="J73" s="2" t="s">
        <v>349</v>
      </c>
      <c r="K73" s="3">
        <v>0</v>
      </c>
      <c r="L73" s="4">
        <v>0</v>
      </c>
      <c r="M73" s="8">
        <v>0</v>
      </c>
      <c r="N73" s="6">
        <v>0</v>
      </c>
      <c r="O73" s="4">
        <v>0</v>
      </c>
      <c r="P73" s="8">
        <v>0</v>
      </c>
      <c r="Q73" s="7">
        <v>0</v>
      </c>
      <c r="R73" s="7">
        <v>0</v>
      </c>
      <c r="S73" s="8">
        <v>0</v>
      </c>
      <c r="T73" s="4">
        <v>0</v>
      </c>
      <c r="U73" s="4">
        <v>0</v>
      </c>
      <c r="V73" s="8">
        <v>0</v>
      </c>
      <c r="W73" s="38"/>
      <c r="X73" s="29">
        <f>N73/3705</f>
        <v>0</v>
      </c>
      <c r="Y73" s="11">
        <f>Q73/1583</f>
        <v>0</v>
      </c>
      <c r="Z73" s="6">
        <f>T73/228</f>
        <v>0</v>
      </c>
      <c r="AA73" s="11">
        <f>(L73+M73)/6</f>
        <v>0</v>
      </c>
      <c r="AB73" s="6">
        <f>(O73+P73)/2</f>
        <v>0</v>
      </c>
      <c r="AC73" s="7">
        <f>(R73+S73)/1</f>
        <v>0</v>
      </c>
      <c r="AF73">
        <v>0</v>
      </c>
      <c r="AG73">
        <v>0</v>
      </c>
      <c r="AH73" s="30">
        <f>AF73+AG73</f>
        <v>0</v>
      </c>
    </row>
    <row r="74" spans="1:34" x14ac:dyDescent="0.25">
      <c r="A74" s="61" t="s">
        <v>379</v>
      </c>
      <c r="B74" s="16" t="s">
        <v>380</v>
      </c>
      <c r="C74" s="17">
        <v>1</v>
      </c>
      <c r="D74" s="17" t="s">
        <v>28</v>
      </c>
      <c r="E74" s="17" t="s">
        <v>68</v>
      </c>
      <c r="F74" s="17" t="s">
        <v>381</v>
      </c>
      <c r="G74" s="17">
        <v>2003</v>
      </c>
      <c r="H74" s="16" t="s">
        <v>380</v>
      </c>
      <c r="I74" s="17" t="s">
        <v>201</v>
      </c>
      <c r="J74" s="2" t="s">
        <v>382</v>
      </c>
      <c r="K74" s="3">
        <v>18</v>
      </c>
      <c r="L74" s="4">
        <v>0</v>
      </c>
      <c r="M74" s="8">
        <v>0</v>
      </c>
      <c r="N74" s="6">
        <v>0</v>
      </c>
      <c r="O74" s="4">
        <v>0</v>
      </c>
      <c r="P74" s="8">
        <v>0</v>
      </c>
      <c r="Q74" s="6">
        <v>0</v>
      </c>
      <c r="R74" s="7">
        <v>0</v>
      </c>
      <c r="S74" s="8">
        <v>0</v>
      </c>
      <c r="T74" s="4">
        <v>0</v>
      </c>
      <c r="U74" s="4">
        <v>0</v>
      </c>
      <c r="V74" s="8">
        <v>0</v>
      </c>
      <c r="W74" s="38"/>
      <c r="X74" s="29">
        <f>N74/3705</f>
        <v>0</v>
      </c>
      <c r="Y74" s="11">
        <f>Q74/1583</f>
        <v>0</v>
      </c>
      <c r="Z74" s="6">
        <f>T74/228</f>
        <v>0</v>
      </c>
      <c r="AA74" s="11">
        <f>(L74+M74)/6</f>
        <v>0</v>
      </c>
      <c r="AB74" s="6">
        <f>(O74+P74)/2</f>
        <v>0</v>
      </c>
      <c r="AC74" s="7">
        <f>(R74+S74)/1</f>
        <v>0</v>
      </c>
      <c r="AF74">
        <v>0</v>
      </c>
      <c r="AG74">
        <v>0</v>
      </c>
      <c r="AH74" s="30">
        <f>AF74+AG74</f>
        <v>0</v>
      </c>
    </row>
    <row r="75" spans="1:34" x14ac:dyDescent="0.25">
      <c r="A75" s="61" t="s">
        <v>243</v>
      </c>
      <c r="B75" s="16" t="s">
        <v>244</v>
      </c>
      <c r="C75" s="17">
        <v>1</v>
      </c>
      <c r="D75" s="17" t="s">
        <v>28</v>
      </c>
      <c r="E75" s="17" t="s">
        <v>91</v>
      </c>
      <c r="F75" s="17" t="s">
        <v>245</v>
      </c>
      <c r="G75" s="17">
        <v>2009</v>
      </c>
      <c r="H75" s="16" t="s">
        <v>244</v>
      </c>
      <c r="I75" s="17" t="s">
        <v>201</v>
      </c>
      <c r="J75" s="2" t="s">
        <v>246</v>
      </c>
      <c r="K75" s="3">
        <v>0</v>
      </c>
      <c r="L75" s="4">
        <v>0</v>
      </c>
      <c r="M75" s="8">
        <v>0</v>
      </c>
      <c r="N75" s="6">
        <v>0</v>
      </c>
      <c r="O75" s="7">
        <v>0</v>
      </c>
      <c r="P75" s="8">
        <v>0</v>
      </c>
      <c r="Q75" s="7">
        <v>0</v>
      </c>
      <c r="R75" s="7">
        <v>0</v>
      </c>
      <c r="S75" s="8">
        <v>0</v>
      </c>
      <c r="T75" s="4">
        <v>0</v>
      </c>
      <c r="U75" s="4">
        <v>0</v>
      </c>
      <c r="V75" s="8">
        <v>0</v>
      </c>
      <c r="W75" s="38"/>
      <c r="X75" s="29">
        <f>N75/3705</f>
        <v>0</v>
      </c>
      <c r="Y75" s="11">
        <f>Q75/1583</f>
        <v>0</v>
      </c>
      <c r="Z75" s="6">
        <f>T75/228</f>
        <v>0</v>
      </c>
      <c r="AA75" s="11">
        <f>(L75+M75)/6</f>
        <v>0</v>
      </c>
      <c r="AB75" s="6">
        <f>(O75+P75)/2</f>
        <v>0</v>
      </c>
      <c r="AC75" s="7">
        <f>(R75+S75)/1</f>
        <v>0</v>
      </c>
      <c r="AF75">
        <v>0</v>
      </c>
      <c r="AG75">
        <v>0</v>
      </c>
      <c r="AH75" s="30">
        <f>AF75+AG75</f>
        <v>0</v>
      </c>
    </row>
    <row r="76" spans="1:34" x14ac:dyDescent="0.25">
      <c r="A76" s="61" t="s">
        <v>257</v>
      </c>
      <c r="B76" s="16" t="s">
        <v>258</v>
      </c>
      <c r="C76" s="17">
        <v>1</v>
      </c>
      <c r="D76" s="17" t="s">
        <v>28</v>
      </c>
      <c r="E76" s="17" t="s">
        <v>91</v>
      </c>
      <c r="F76" s="17" t="s">
        <v>259</v>
      </c>
      <c r="G76" s="17">
        <v>2010</v>
      </c>
      <c r="H76" s="16" t="s">
        <v>258</v>
      </c>
      <c r="I76" s="16" t="s">
        <v>201</v>
      </c>
      <c r="J76" s="2" t="s">
        <v>260</v>
      </c>
      <c r="K76" s="3">
        <v>441</v>
      </c>
      <c r="L76" s="4">
        <v>0</v>
      </c>
      <c r="M76" s="8">
        <v>0</v>
      </c>
      <c r="N76" s="6">
        <v>0</v>
      </c>
      <c r="O76" s="7">
        <v>0</v>
      </c>
      <c r="P76" s="8">
        <v>0</v>
      </c>
      <c r="Q76" s="6">
        <v>0</v>
      </c>
      <c r="R76" s="7">
        <v>0</v>
      </c>
      <c r="S76" s="8">
        <v>0</v>
      </c>
      <c r="T76" s="4">
        <v>0</v>
      </c>
      <c r="U76" s="4">
        <v>0</v>
      </c>
      <c r="V76" s="8">
        <v>0</v>
      </c>
      <c r="W76" s="38"/>
      <c r="X76" s="29">
        <f>N76/3705</f>
        <v>0</v>
      </c>
      <c r="Y76" s="11">
        <f>Q76/1583</f>
        <v>0</v>
      </c>
      <c r="Z76" s="6">
        <f>T76/228</f>
        <v>0</v>
      </c>
      <c r="AA76" s="11">
        <f>(L76+M76)/6</f>
        <v>0</v>
      </c>
      <c r="AB76" s="6">
        <f>(O76+P76)/2</f>
        <v>0</v>
      </c>
      <c r="AC76" s="7">
        <f>(R76+S76)/1</f>
        <v>0</v>
      </c>
      <c r="AF76">
        <v>0</v>
      </c>
      <c r="AG76">
        <v>0</v>
      </c>
      <c r="AH76" s="30">
        <f>AF76+AG76</f>
        <v>0</v>
      </c>
    </row>
    <row r="77" spans="1:34" x14ac:dyDescent="0.25">
      <c r="A77" s="61" t="s">
        <v>290</v>
      </c>
      <c r="B77" s="16" t="s">
        <v>290</v>
      </c>
      <c r="C77" s="17">
        <v>1</v>
      </c>
      <c r="D77" s="17" t="s">
        <v>28</v>
      </c>
      <c r="E77" s="17" t="s">
        <v>91</v>
      </c>
      <c r="F77" s="17" t="s">
        <v>196</v>
      </c>
      <c r="G77" s="17">
        <v>2003</v>
      </c>
      <c r="H77" s="17" t="s">
        <v>290</v>
      </c>
      <c r="I77" s="17" t="s">
        <v>201</v>
      </c>
      <c r="J77" s="2" t="s">
        <v>291</v>
      </c>
      <c r="K77" s="3">
        <v>4</v>
      </c>
      <c r="L77" s="4">
        <v>0</v>
      </c>
      <c r="M77" s="8">
        <v>0</v>
      </c>
      <c r="N77" s="6">
        <v>0</v>
      </c>
      <c r="O77" s="7">
        <v>0</v>
      </c>
      <c r="P77" s="8">
        <v>0</v>
      </c>
      <c r="Q77" s="6">
        <v>0</v>
      </c>
      <c r="R77" s="7">
        <v>0</v>
      </c>
      <c r="S77" s="8">
        <v>0</v>
      </c>
      <c r="T77" s="4">
        <v>0</v>
      </c>
      <c r="U77" s="4">
        <v>0</v>
      </c>
      <c r="V77" s="8">
        <v>0</v>
      </c>
      <c r="W77" s="38"/>
      <c r="X77" s="29">
        <f>N77/3705</f>
        <v>0</v>
      </c>
      <c r="Y77" s="11">
        <f>Q77/1583</f>
        <v>0</v>
      </c>
      <c r="Z77" s="6">
        <f>T77/228</f>
        <v>0</v>
      </c>
      <c r="AA77" s="11">
        <f>(L77+M77)/6</f>
        <v>0</v>
      </c>
      <c r="AB77" s="6">
        <f>(O77+P77)/2</f>
        <v>0</v>
      </c>
      <c r="AC77" s="7">
        <f>(R77+S77)/1</f>
        <v>0</v>
      </c>
      <c r="AF77">
        <v>0</v>
      </c>
      <c r="AG77">
        <v>0</v>
      </c>
      <c r="AH77" s="30">
        <f>AF77+AG77</f>
        <v>0</v>
      </c>
    </row>
    <row r="78" spans="1:34" x14ac:dyDescent="0.25">
      <c r="A78" s="61" t="s">
        <v>309</v>
      </c>
      <c r="B78" s="16" t="s">
        <v>309</v>
      </c>
      <c r="C78" s="17">
        <v>1</v>
      </c>
      <c r="D78" s="17" t="s">
        <v>28</v>
      </c>
      <c r="E78" s="17" t="s">
        <v>91</v>
      </c>
      <c r="F78" s="17" t="s">
        <v>107</v>
      </c>
      <c r="G78" s="17">
        <v>1996</v>
      </c>
      <c r="H78" s="16" t="s">
        <v>309</v>
      </c>
      <c r="I78" s="17" t="s">
        <v>201</v>
      </c>
      <c r="J78" s="2" t="s">
        <v>310</v>
      </c>
      <c r="K78" s="3">
        <v>0</v>
      </c>
      <c r="L78" s="4">
        <v>0</v>
      </c>
      <c r="M78" s="8">
        <v>0</v>
      </c>
      <c r="N78" s="6">
        <v>0</v>
      </c>
      <c r="O78" s="4">
        <v>0</v>
      </c>
      <c r="P78" s="8">
        <v>0</v>
      </c>
      <c r="Q78" s="7">
        <v>0</v>
      </c>
      <c r="R78" s="7">
        <v>0</v>
      </c>
      <c r="S78" s="8">
        <v>0</v>
      </c>
      <c r="T78" s="4">
        <v>0</v>
      </c>
      <c r="U78" s="4">
        <v>0</v>
      </c>
      <c r="V78" s="8">
        <v>0</v>
      </c>
      <c r="W78" s="38"/>
      <c r="X78" s="29">
        <f>N78/3705</f>
        <v>0</v>
      </c>
      <c r="Y78" s="11">
        <f>Q78/1583</f>
        <v>0</v>
      </c>
      <c r="Z78" s="6">
        <f>T78/228</f>
        <v>0</v>
      </c>
      <c r="AA78" s="11">
        <f>(L78+M78)/6</f>
        <v>0</v>
      </c>
      <c r="AB78" s="6">
        <f>(O78+P78)/2</f>
        <v>0</v>
      </c>
      <c r="AC78" s="7">
        <f>(R78+S78)/1</f>
        <v>0</v>
      </c>
      <c r="AF78">
        <v>0</v>
      </c>
      <c r="AG78">
        <v>0</v>
      </c>
      <c r="AH78" s="30">
        <f>AF78+AG78</f>
        <v>0</v>
      </c>
    </row>
    <row r="79" spans="1:34" x14ac:dyDescent="0.25">
      <c r="A79" s="61" t="s">
        <v>314</v>
      </c>
      <c r="B79" s="16" t="s">
        <v>314</v>
      </c>
      <c r="C79" s="17">
        <v>1</v>
      </c>
      <c r="D79" s="17" t="s">
        <v>28</v>
      </c>
      <c r="E79" s="17" t="s">
        <v>91</v>
      </c>
      <c r="F79" s="17" t="s">
        <v>245</v>
      </c>
      <c r="G79" s="17">
        <v>1996</v>
      </c>
      <c r="H79" s="16" t="s">
        <v>314</v>
      </c>
      <c r="I79" s="17" t="s">
        <v>201</v>
      </c>
      <c r="J79" s="2" t="s">
        <v>315</v>
      </c>
      <c r="K79" s="3">
        <v>101</v>
      </c>
      <c r="L79" s="4">
        <v>0</v>
      </c>
      <c r="M79" s="8">
        <v>0</v>
      </c>
      <c r="N79" s="6">
        <v>0</v>
      </c>
      <c r="O79" s="4">
        <v>0</v>
      </c>
      <c r="P79" s="8">
        <v>0</v>
      </c>
      <c r="Q79" s="6">
        <v>0</v>
      </c>
      <c r="R79" s="7">
        <v>0</v>
      </c>
      <c r="S79" s="8">
        <v>0</v>
      </c>
      <c r="T79" s="4">
        <v>0</v>
      </c>
      <c r="U79" s="4">
        <v>0</v>
      </c>
      <c r="V79" s="8">
        <v>0</v>
      </c>
      <c r="W79" s="38"/>
      <c r="X79" s="29">
        <f>N79/3705</f>
        <v>0</v>
      </c>
      <c r="Y79" s="11">
        <f>Q79/1583</f>
        <v>0</v>
      </c>
      <c r="Z79" s="6">
        <f>T79/228</f>
        <v>0</v>
      </c>
      <c r="AA79" s="11">
        <f>(L79+M79)/6</f>
        <v>0</v>
      </c>
      <c r="AB79" s="6">
        <f>(O79+P79)/2</f>
        <v>0</v>
      </c>
      <c r="AC79" s="7">
        <f>(R79+S79)/1</f>
        <v>0</v>
      </c>
      <c r="AF79">
        <v>0</v>
      </c>
      <c r="AG79">
        <v>0</v>
      </c>
      <c r="AH79" s="30">
        <f>AF79+AG79</f>
        <v>0</v>
      </c>
    </row>
    <row r="80" spans="1:34" x14ac:dyDescent="0.25">
      <c r="A80" t="s">
        <v>422</v>
      </c>
      <c r="B80" s="16" t="s">
        <v>335</v>
      </c>
      <c r="C80" s="17">
        <v>1</v>
      </c>
      <c r="D80" s="17" t="s">
        <v>28</v>
      </c>
      <c r="E80" s="17" t="s">
        <v>91</v>
      </c>
      <c r="F80" s="17" t="s">
        <v>336</v>
      </c>
      <c r="G80" s="17">
        <v>2014</v>
      </c>
      <c r="H80" s="17" t="s">
        <v>335</v>
      </c>
      <c r="I80" s="17" t="s">
        <v>201</v>
      </c>
      <c r="J80" s="2" t="s">
        <v>337</v>
      </c>
      <c r="K80" s="3">
        <v>17</v>
      </c>
      <c r="L80" s="4">
        <v>0</v>
      </c>
      <c r="M80" s="8">
        <v>0</v>
      </c>
      <c r="N80" s="6">
        <v>0</v>
      </c>
      <c r="O80" s="4">
        <v>0</v>
      </c>
      <c r="P80" s="8">
        <v>0</v>
      </c>
      <c r="Q80" s="6">
        <v>0</v>
      </c>
      <c r="R80" s="7">
        <v>0</v>
      </c>
      <c r="S80" s="8">
        <v>0</v>
      </c>
      <c r="T80" s="4">
        <v>0</v>
      </c>
      <c r="U80" s="4">
        <v>0</v>
      </c>
      <c r="V80" s="8">
        <v>0</v>
      </c>
      <c r="W80" s="38"/>
      <c r="X80" s="29">
        <f>N80/3705</f>
        <v>0</v>
      </c>
      <c r="Y80" s="11">
        <f>Q80/1583</f>
        <v>0</v>
      </c>
      <c r="Z80" s="6">
        <f>T80/228</f>
        <v>0</v>
      </c>
      <c r="AA80" s="11">
        <f>(L80+M80)/6</f>
        <v>0</v>
      </c>
      <c r="AB80" s="6">
        <f>(O80+P80)/2</f>
        <v>0</v>
      </c>
      <c r="AC80" s="7">
        <f>(R80+S80)/1</f>
        <v>0</v>
      </c>
      <c r="AF80">
        <v>0</v>
      </c>
      <c r="AG80">
        <v>0</v>
      </c>
      <c r="AH80" s="30">
        <f>AF80+AG80</f>
        <v>0</v>
      </c>
    </row>
    <row r="81" spans="1:34" x14ac:dyDescent="0.25">
      <c r="A81" s="61" t="s">
        <v>353</v>
      </c>
      <c r="B81" s="16" t="s">
        <v>353</v>
      </c>
      <c r="C81" s="17">
        <v>1</v>
      </c>
      <c r="D81" s="17" t="s">
        <v>28</v>
      </c>
      <c r="E81" s="17" t="s">
        <v>91</v>
      </c>
      <c r="F81" s="17" t="s">
        <v>352</v>
      </c>
      <c r="G81" s="17">
        <v>1999</v>
      </c>
      <c r="H81" s="16" t="s">
        <v>353</v>
      </c>
      <c r="I81" s="16" t="s">
        <v>201</v>
      </c>
      <c r="J81" s="2" t="s">
        <v>354</v>
      </c>
      <c r="K81" s="3">
        <v>0</v>
      </c>
      <c r="L81" s="4">
        <v>0</v>
      </c>
      <c r="M81" s="8">
        <v>0</v>
      </c>
      <c r="N81" s="6">
        <v>0</v>
      </c>
      <c r="O81" s="4">
        <v>0</v>
      </c>
      <c r="P81" s="8">
        <v>0</v>
      </c>
      <c r="Q81" s="7">
        <v>0</v>
      </c>
      <c r="R81" s="7">
        <v>0</v>
      </c>
      <c r="S81" s="8">
        <v>0</v>
      </c>
      <c r="T81" s="4">
        <v>0</v>
      </c>
      <c r="U81" s="4">
        <v>0</v>
      </c>
      <c r="V81" s="8">
        <v>0</v>
      </c>
      <c r="W81" s="38"/>
      <c r="X81" s="29">
        <f>N81/3705</f>
        <v>0</v>
      </c>
      <c r="Y81" s="11">
        <f>Q81/1583</f>
        <v>0</v>
      </c>
      <c r="Z81" s="6">
        <f>T81/228</f>
        <v>0</v>
      </c>
      <c r="AA81" s="11">
        <f>(L81+M81)/6</f>
        <v>0</v>
      </c>
      <c r="AB81" s="6">
        <f>(O81+P81)/2</f>
        <v>0</v>
      </c>
      <c r="AC81" s="7">
        <f>(R81+S81)/1</f>
        <v>0</v>
      </c>
      <c r="AF81">
        <v>0</v>
      </c>
      <c r="AG81">
        <v>0</v>
      </c>
      <c r="AH81" s="30">
        <f>AF81+AG81</f>
        <v>0</v>
      </c>
    </row>
    <row r="82" spans="1:34" x14ac:dyDescent="0.25">
      <c r="A82" s="61" t="s">
        <v>355</v>
      </c>
      <c r="B82" s="16" t="s">
        <v>355</v>
      </c>
      <c r="C82" s="17">
        <v>1</v>
      </c>
      <c r="D82" s="17" t="s">
        <v>28</v>
      </c>
      <c r="E82" s="17" t="s">
        <v>91</v>
      </c>
      <c r="F82" s="17" t="s">
        <v>356</v>
      </c>
      <c r="G82" s="17">
        <v>2012</v>
      </c>
      <c r="H82" s="16" t="s">
        <v>355</v>
      </c>
      <c r="I82" s="16" t="s">
        <v>201</v>
      </c>
      <c r="J82" s="2" t="s">
        <v>357</v>
      </c>
      <c r="K82" s="3">
        <v>0</v>
      </c>
      <c r="L82" s="4">
        <v>0</v>
      </c>
      <c r="M82" s="8">
        <v>0</v>
      </c>
      <c r="N82" s="6">
        <v>0</v>
      </c>
      <c r="O82" s="4">
        <v>0</v>
      </c>
      <c r="P82" s="8">
        <v>0</v>
      </c>
      <c r="Q82" s="7">
        <v>0</v>
      </c>
      <c r="R82" s="7">
        <v>0</v>
      </c>
      <c r="S82" s="8">
        <v>0</v>
      </c>
      <c r="T82" s="4">
        <v>0</v>
      </c>
      <c r="U82" s="4">
        <v>0</v>
      </c>
      <c r="V82" s="8">
        <v>0</v>
      </c>
      <c r="W82" s="38"/>
      <c r="X82" s="29">
        <f>N82/3705</f>
        <v>0</v>
      </c>
      <c r="Y82" s="11">
        <f>Q82/1583</f>
        <v>0</v>
      </c>
      <c r="Z82" s="6">
        <f>T82/228</f>
        <v>0</v>
      </c>
      <c r="AA82" s="11">
        <f>(L82+M82)/6</f>
        <v>0</v>
      </c>
      <c r="AB82" s="6">
        <f>(O82+P82)/2</f>
        <v>0</v>
      </c>
      <c r="AC82" s="7">
        <f>(R82+S82)/1</f>
        <v>0</v>
      </c>
      <c r="AF82">
        <v>0</v>
      </c>
      <c r="AG82">
        <v>0</v>
      </c>
      <c r="AH82" s="30">
        <f>AF82+AG82</f>
        <v>0</v>
      </c>
    </row>
    <row r="83" spans="1:34" x14ac:dyDescent="0.25">
      <c r="A83" s="61" t="s">
        <v>391</v>
      </c>
      <c r="B83" s="31" t="s">
        <v>392</v>
      </c>
      <c r="C83" s="18">
        <v>3</v>
      </c>
      <c r="D83" s="18" t="s">
        <v>393</v>
      </c>
      <c r="E83" s="19" t="s">
        <v>91</v>
      </c>
      <c r="F83" s="19" t="s">
        <v>196</v>
      </c>
      <c r="G83" s="18">
        <v>2004</v>
      </c>
      <c r="H83" s="32" t="s">
        <v>392</v>
      </c>
      <c r="I83" s="32" t="s">
        <v>201</v>
      </c>
      <c r="J83" t="s">
        <v>394</v>
      </c>
      <c r="K83" s="33">
        <v>0</v>
      </c>
      <c r="L83" s="4">
        <v>0</v>
      </c>
      <c r="M83" s="8">
        <v>0</v>
      </c>
      <c r="N83" s="6">
        <v>0</v>
      </c>
      <c r="O83" s="4">
        <v>0</v>
      </c>
      <c r="P83" s="8">
        <v>0</v>
      </c>
      <c r="Q83" s="4">
        <v>0</v>
      </c>
      <c r="R83" s="4">
        <v>0</v>
      </c>
      <c r="S83" s="8">
        <v>0</v>
      </c>
      <c r="T83" s="4">
        <v>0</v>
      </c>
      <c r="U83" s="4">
        <v>0</v>
      </c>
      <c r="V83" s="8">
        <v>0</v>
      </c>
      <c r="W83" s="38"/>
      <c r="X83" s="29">
        <f>N83/3705</f>
        <v>0</v>
      </c>
      <c r="Y83" s="11">
        <f>Q83/1583</f>
        <v>0</v>
      </c>
      <c r="Z83" s="6">
        <f>T83/228</f>
        <v>0</v>
      </c>
      <c r="AA83" s="11">
        <f>(L83+M83)/6</f>
        <v>0</v>
      </c>
      <c r="AB83" s="6">
        <f>(O83+P83)/2</f>
        <v>0</v>
      </c>
      <c r="AC83" s="7">
        <f>(R83+S83)/1</f>
        <v>0</v>
      </c>
      <c r="AF83">
        <v>0</v>
      </c>
      <c r="AG83">
        <v>0</v>
      </c>
      <c r="AH83" s="30">
        <f>AF83+AG83</f>
        <v>0</v>
      </c>
    </row>
    <row r="84" spans="1:34" x14ac:dyDescent="0.25">
      <c r="A84" s="61" t="s">
        <v>225</v>
      </c>
      <c r="B84" s="16" t="s">
        <v>226</v>
      </c>
      <c r="C84" s="17">
        <v>1</v>
      </c>
      <c r="D84" s="17" t="s">
        <v>28</v>
      </c>
      <c r="E84" s="17" t="s">
        <v>36</v>
      </c>
      <c r="F84" s="17" t="s">
        <v>227</v>
      </c>
      <c r="G84" s="17">
        <v>1999</v>
      </c>
      <c r="H84" s="16" t="s">
        <v>228</v>
      </c>
      <c r="I84" s="16" t="s">
        <v>201</v>
      </c>
      <c r="J84" s="2" t="s">
        <v>229</v>
      </c>
      <c r="K84" s="3">
        <v>779</v>
      </c>
      <c r="L84" s="4">
        <v>0</v>
      </c>
      <c r="M84" s="8">
        <v>0</v>
      </c>
      <c r="N84" s="6">
        <v>0</v>
      </c>
      <c r="O84" s="7">
        <v>0</v>
      </c>
      <c r="P84" s="8">
        <v>0</v>
      </c>
      <c r="Q84" s="6">
        <v>0</v>
      </c>
      <c r="R84" s="7">
        <v>0</v>
      </c>
      <c r="S84" s="8">
        <v>0</v>
      </c>
      <c r="T84" s="4">
        <v>0</v>
      </c>
      <c r="U84" s="4">
        <v>0</v>
      </c>
      <c r="V84" s="8">
        <v>0</v>
      </c>
      <c r="W84" s="38"/>
      <c r="X84" s="29">
        <f>N84/3705</f>
        <v>0</v>
      </c>
      <c r="Y84" s="11">
        <f>Q84/1583</f>
        <v>0</v>
      </c>
      <c r="Z84" s="6">
        <f>T84/228</f>
        <v>0</v>
      </c>
      <c r="AA84" s="11">
        <f>(L84+M84)/6</f>
        <v>0</v>
      </c>
      <c r="AB84" s="6">
        <f>(O84+P84)/2</f>
        <v>0</v>
      </c>
      <c r="AC84" s="7">
        <f>(R84+S84)/1</f>
        <v>0</v>
      </c>
      <c r="AF84">
        <v>0</v>
      </c>
      <c r="AG84">
        <v>0</v>
      </c>
      <c r="AH84" s="30">
        <f>AF84+AG84</f>
        <v>0</v>
      </c>
    </row>
    <row r="85" spans="1:34" x14ac:dyDescent="0.25">
      <c r="A85" s="61" t="s">
        <v>230</v>
      </c>
      <c r="B85" s="16" t="s">
        <v>226</v>
      </c>
      <c r="C85" s="17">
        <v>1</v>
      </c>
      <c r="D85" s="17" t="s">
        <v>28</v>
      </c>
      <c r="E85" s="17" t="s">
        <v>36</v>
      </c>
      <c r="F85" s="17" t="s">
        <v>227</v>
      </c>
      <c r="G85" s="17">
        <v>1996</v>
      </c>
      <c r="H85" s="16" t="s">
        <v>226</v>
      </c>
      <c r="I85" s="16" t="s">
        <v>201</v>
      </c>
      <c r="J85" s="2" t="s">
        <v>231</v>
      </c>
      <c r="K85" s="3">
        <v>459</v>
      </c>
      <c r="L85" s="4">
        <v>0</v>
      </c>
      <c r="M85" s="8">
        <v>0</v>
      </c>
      <c r="N85" s="6">
        <v>0</v>
      </c>
      <c r="O85" s="7">
        <v>0</v>
      </c>
      <c r="P85" s="8">
        <v>0</v>
      </c>
      <c r="Q85" s="6">
        <v>0</v>
      </c>
      <c r="R85" s="7">
        <v>0</v>
      </c>
      <c r="S85" s="8">
        <v>0</v>
      </c>
      <c r="T85" s="4">
        <v>0</v>
      </c>
      <c r="U85" s="4">
        <v>0</v>
      </c>
      <c r="V85" s="8">
        <v>0</v>
      </c>
      <c r="W85" s="38"/>
      <c r="X85" s="29">
        <f>N85/3705</f>
        <v>0</v>
      </c>
      <c r="Y85" s="11">
        <f>Q85/1583</f>
        <v>0</v>
      </c>
      <c r="Z85" s="6">
        <f>T85/228</f>
        <v>0</v>
      </c>
      <c r="AA85" s="11">
        <f>(L85+M85)/6</f>
        <v>0</v>
      </c>
      <c r="AB85" s="6">
        <f>(O85+P85)/2</f>
        <v>0</v>
      </c>
      <c r="AC85" s="7">
        <f>(R85+S85)/1</f>
        <v>0</v>
      </c>
      <c r="AF85">
        <v>0</v>
      </c>
      <c r="AG85">
        <v>0</v>
      </c>
      <c r="AH85" s="30">
        <f>AF85+AG85</f>
        <v>0</v>
      </c>
    </row>
    <row r="86" spans="1:34" x14ac:dyDescent="0.25">
      <c r="A86" s="61" t="s">
        <v>278</v>
      </c>
      <c r="B86" s="16" t="s">
        <v>279</v>
      </c>
      <c r="C86" s="17">
        <v>1</v>
      </c>
      <c r="D86" s="17" t="s">
        <v>28</v>
      </c>
      <c r="E86" s="17" t="s">
        <v>36</v>
      </c>
      <c r="F86" s="17" t="s">
        <v>280</v>
      </c>
      <c r="G86" s="17">
        <v>2012</v>
      </c>
      <c r="H86" s="16" t="s">
        <v>281</v>
      </c>
      <c r="I86" s="17" t="s">
        <v>201</v>
      </c>
      <c r="J86" s="2" t="s">
        <v>200</v>
      </c>
      <c r="K86" s="3">
        <v>177</v>
      </c>
      <c r="L86" s="4">
        <v>0</v>
      </c>
      <c r="M86" s="8">
        <v>0</v>
      </c>
      <c r="N86" s="6">
        <v>0</v>
      </c>
      <c r="O86" s="7">
        <v>0</v>
      </c>
      <c r="P86" s="8">
        <v>0</v>
      </c>
      <c r="Q86" s="6">
        <v>0</v>
      </c>
      <c r="R86" s="7">
        <v>0</v>
      </c>
      <c r="S86" s="8">
        <v>0</v>
      </c>
      <c r="T86" s="4">
        <v>0</v>
      </c>
      <c r="U86" s="4">
        <v>0</v>
      </c>
      <c r="V86" s="8">
        <v>0</v>
      </c>
      <c r="W86" s="38"/>
      <c r="X86" s="29">
        <f>N86/3705</f>
        <v>0</v>
      </c>
      <c r="Y86" s="11">
        <f>Q86/1583</f>
        <v>0</v>
      </c>
      <c r="Z86" s="6">
        <f>T86/228</f>
        <v>0</v>
      </c>
      <c r="AA86" s="11">
        <f>(L86+M86)/6</f>
        <v>0</v>
      </c>
      <c r="AB86" s="6">
        <f>(O86+P86)/2</f>
        <v>0</v>
      </c>
      <c r="AC86" s="7">
        <f>(R86+S86)/1</f>
        <v>0</v>
      </c>
      <c r="AF86">
        <v>0</v>
      </c>
      <c r="AG86">
        <v>0</v>
      </c>
      <c r="AH86" s="30">
        <f>AF86+AG86</f>
        <v>0</v>
      </c>
    </row>
    <row r="87" spans="1:34" x14ac:dyDescent="0.25">
      <c r="A87" s="61" t="s">
        <v>282</v>
      </c>
      <c r="B87" s="16" t="s">
        <v>283</v>
      </c>
      <c r="C87" s="17">
        <v>2</v>
      </c>
      <c r="D87" s="17" t="s">
        <v>48</v>
      </c>
      <c r="E87" s="17" t="s">
        <v>36</v>
      </c>
      <c r="F87" s="17" t="s">
        <v>189</v>
      </c>
      <c r="G87" s="17">
        <v>2008</v>
      </c>
      <c r="H87" s="17" t="s">
        <v>284</v>
      </c>
      <c r="I87" s="17" t="s">
        <v>201</v>
      </c>
      <c r="J87" s="2" t="s">
        <v>285</v>
      </c>
      <c r="K87" s="3">
        <v>418</v>
      </c>
      <c r="L87" s="4">
        <v>0</v>
      </c>
      <c r="M87" s="8">
        <v>0</v>
      </c>
      <c r="N87" s="6">
        <v>0</v>
      </c>
      <c r="O87" s="7">
        <v>0</v>
      </c>
      <c r="P87" s="8">
        <v>0</v>
      </c>
      <c r="Q87" s="6">
        <v>0</v>
      </c>
      <c r="R87" s="7">
        <v>0</v>
      </c>
      <c r="S87" s="8">
        <v>0</v>
      </c>
      <c r="T87" s="4">
        <v>0</v>
      </c>
      <c r="U87" s="4">
        <v>0</v>
      </c>
      <c r="V87" s="8">
        <v>0</v>
      </c>
      <c r="W87" s="38"/>
      <c r="X87" s="29">
        <f>N87/3705</f>
        <v>0</v>
      </c>
      <c r="Y87" s="11">
        <f>Q87/1583</f>
        <v>0</v>
      </c>
      <c r="Z87" s="6">
        <f>T87/228</f>
        <v>0</v>
      </c>
      <c r="AA87" s="11">
        <f>(L87+M87)/6</f>
        <v>0</v>
      </c>
      <c r="AB87" s="6">
        <f>(O87+P87)/2</f>
        <v>0</v>
      </c>
      <c r="AC87" s="7">
        <f>(R87+S87)/1</f>
        <v>0</v>
      </c>
      <c r="AF87">
        <v>0</v>
      </c>
      <c r="AG87">
        <v>0</v>
      </c>
      <c r="AH87" s="30">
        <f>AF87+AG87</f>
        <v>0</v>
      </c>
    </row>
    <row r="88" spans="1:34" x14ac:dyDescent="0.25">
      <c r="A88" s="61" t="s">
        <v>301</v>
      </c>
      <c r="B88" s="16" t="s">
        <v>302</v>
      </c>
      <c r="C88" s="17">
        <v>1</v>
      </c>
      <c r="D88" s="17" t="s">
        <v>28</v>
      </c>
      <c r="E88" s="17" t="s">
        <v>36</v>
      </c>
      <c r="F88" s="17" t="s">
        <v>37</v>
      </c>
      <c r="G88" s="17">
        <v>1994</v>
      </c>
      <c r="H88" s="17" t="s">
        <v>302</v>
      </c>
      <c r="I88" s="17" t="s">
        <v>201</v>
      </c>
      <c r="J88" s="2" t="s">
        <v>303</v>
      </c>
      <c r="K88" s="3">
        <v>307</v>
      </c>
      <c r="L88" s="4">
        <v>0</v>
      </c>
      <c r="M88" s="8">
        <v>0</v>
      </c>
      <c r="N88" s="6">
        <v>0</v>
      </c>
      <c r="O88" s="7">
        <v>0</v>
      </c>
      <c r="P88" s="8">
        <v>0</v>
      </c>
      <c r="Q88" s="6">
        <v>0</v>
      </c>
      <c r="R88" s="7">
        <v>0</v>
      </c>
      <c r="S88" s="8">
        <v>0</v>
      </c>
      <c r="T88" s="4">
        <v>0</v>
      </c>
      <c r="U88" s="4">
        <v>0</v>
      </c>
      <c r="V88" s="8">
        <v>0</v>
      </c>
      <c r="W88" s="38"/>
      <c r="X88" s="29">
        <f>N88/3705</f>
        <v>0</v>
      </c>
      <c r="Y88" s="11">
        <f>Q88/1583</f>
        <v>0</v>
      </c>
      <c r="Z88" s="6">
        <f>T88/228</f>
        <v>0</v>
      </c>
      <c r="AA88" s="11">
        <f>(L88+M88)/6</f>
        <v>0</v>
      </c>
      <c r="AB88" s="6">
        <f>(O88+P88)/2</f>
        <v>0</v>
      </c>
      <c r="AC88" s="7">
        <f>(R88+S88)/1</f>
        <v>0</v>
      </c>
      <c r="AF88">
        <v>0</v>
      </c>
      <c r="AG88">
        <v>0</v>
      </c>
      <c r="AH88" s="30">
        <f>AF88+AG88</f>
        <v>0</v>
      </c>
    </row>
    <row r="89" spans="1:34" x14ac:dyDescent="0.25">
      <c r="A89" s="61" t="s">
        <v>304</v>
      </c>
      <c r="B89" s="16" t="s">
        <v>305</v>
      </c>
      <c r="C89" s="17">
        <v>1</v>
      </c>
      <c r="D89" s="17" t="s">
        <v>28</v>
      </c>
      <c r="E89" s="17" t="s">
        <v>36</v>
      </c>
      <c r="F89" s="17" t="s">
        <v>37</v>
      </c>
      <c r="G89" s="17">
        <v>2010</v>
      </c>
      <c r="H89" s="17" t="s">
        <v>304</v>
      </c>
      <c r="I89" s="17" t="s">
        <v>201</v>
      </c>
      <c r="J89" s="2" t="s">
        <v>306</v>
      </c>
      <c r="K89" s="3">
        <v>0</v>
      </c>
      <c r="L89" s="4">
        <v>0</v>
      </c>
      <c r="M89" s="8">
        <v>0</v>
      </c>
      <c r="N89" s="6">
        <v>0</v>
      </c>
      <c r="O89" s="4">
        <v>0</v>
      </c>
      <c r="P89" s="8">
        <v>0</v>
      </c>
      <c r="Q89" s="7">
        <v>0</v>
      </c>
      <c r="R89" s="7">
        <v>0</v>
      </c>
      <c r="S89" s="8">
        <v>0</v>
      </c>
      <c r="T89" s="4">
        <v>0</v>
      </c>
      <c r="U89" s="4">
        <v>0</v>
      </c>
      <c r="V89" s="8">
        <v>0</v>
      </c>
      <c r="W89" s="38"/>
      <c r="X89" s="29">
        <f>N89/3705</f>
        <v>0</v>
      </c>
      <c r="Y89" s="11">
        <f>Q89/1583</f>
        <v>0</v>
      </c>
      <c r="Z89" s="6">
        <f>T89/228</f>
        <v>0</v>
      </c>
      <c r="AA89" s="11">
        <f>(L89+M89)/6</f>
        <v>0</v>
      </c>
      <c r="AB89" s="6">
        <f>(O89+P89)/2</f>
        <v>0</v>
      </c>
      <c r="AC89" s="7">
        <f>(R89+S89)/1</f>
        <v>0</v>
      </c>
      <c r="AF89">
        <v>0</v>
      </c>
      <c r="AG89">
        <v>0</v>
      </c>
      <c r="AH89" s="30">
        <f>AF89+AG89</f>
        <v>0</v>
      </c>
    </row>
    <row r="90" spans="1:34" x14ac:dyDescent="0.25">
      <c r="A90" s="61" t="s">
        <v>219</v>
      </c>
      <c r="B90" s="16" t="s">
        <v>220</v>
      </c>
      <c r="C90" s="17">
        <v>1</v>
      </c>
      <c r="D90" s="17" t="s">
        <v>28</v>
      </c>
      <c r="E90" s="17" t="s">
        <v>82</v>
      </c>
      <c r="F90" s="17" t="s">
        <v>221</v>
      </c>
      <c r="G90" s="17">
        <v>1999</v>
      </c>
      <c r="H90" s="17" t="s">
        <v>220</v>
      </c>
      <c r="I90" s="17" t="s">
        <v>201</v>
      </c>
      <c r="J90" s="2" t="s">
        <v>222</v>
      </c>
      <c r="K90" s="3">
        <v>0</v>
      </c>
      <c r="L90" s="4">
        <v>0</v>
      </c>
      <c r="M90" s="5">
        <v>0</v>
      </c>
      <c r="N90" s="6">
        <v>0</v>
      </c>
      <c r="O90" s="4">
        <v>0</v>
      </c>
      <c r="P90" s="8">
        <v>0</v>
      </c>
      <c r="Q90" s="7">
        <v>0</v>
      </c>
      <c r="R90" s="7">
        <v>0</v>
      </c>
      <c r="S90" s="8">
        <v>0</v>
      </c>
      <c r="T90" s="4">
        <v>0</v>
      </c>
      <c r="U90" s="4">
        <v>0</v>
      </c>
      <c r="V90" s="8">
        <v>0</v>
      </c>
      <c r="W90" s="38"/>
      <c r="X90" s="29">
        <f>N90/3705</f>
        <v>0</v>
      </c>
      <c r="Y90" s="11">
        <f>Q90/1583</f>
        <v>0</v>
      </c>
      <c r="Z90" s="6">
        <f>T90/228</f>
        <v>0</v>
      </c>
      <c r="AA90" s="11">
        <f>(L90+M90)/6</f>
        <v>0</v>
      </c>
      <c r="AB90" s="6">
        <f>(O90+P90)/2</f>
        <v>0</v>
      </c>
      <c r="AC90" s="7">
        <f>(R90+S90)/1</f>
        <v>0</v>
      </c>
      <c r="AF90">
        <v>0</v>
      </c>
      <c r="AG90">
        <v>0</v>
      </c>
      <c r="AH90" s="30">
        <f>AF90+AG90</f>
        <v>0</v>
      </c>
    </row>
    <row r="91" spans="1:34" x14ac:dyDescent="0.25">
      <c r="A91" s="61" t="s">
        <v>223</v>
      </c>
      <c r="B91" s="16" t="s">
        <v>223</v>
      </c>
      <c r="C91" s="17">
        <v>1</v>
      </c>
      <c r="D91" s="17" t="s">
        <v>28</v>
      </c>
      <c r="E91" s="17" t="s">
        <v>82</v>
      </c>
      <c r="F91" s="17" t="s">
        <v>179</v>
      </c>
      <c r="G91" s="17">
        <v>1998</v>
      </c>
      <c r="H91" s="16" t="s">
        <v>223</v>
      </c>
      <c r="I91" s="17" t="s">
        <v>201</v>
      </c>
      <c r="J91" s="2" t="s">
        <v>224</v>
      </c>
      <c r="K91" s="3">
        <v>160</v>
      </c>
      <c r="L91" s="4">
        <v>0</v>
      </c>
      <c r="M91" s="8">
        <v>0</v>
      </c>
      <c r="N91" s="6">
        <v>0</v>
      </c>
      <c r="O91" s="7">
        <v>0</v>
      </c>
      <c r="P91" s="8">
        <v>0</v>
      </c>
      <c r="Q91" s="6">
        <v>0</v>
      </c>
      <c r="R91" s="7">
        <v>0</v>
      </c>
      <c r="S91" s="8">
        <v>0</v>
      </c>
      <c r="T91" s="4">
        <v>0</v>
      </c>
      <c r="U91" s="4">
        <v>0</v>
      </c>
      <c r="V91" s="8">
        <v>0</v>
      </c>
      <c r="W91" s="38"/>
      <c r="X91" s="29">
        <f>N91/3705</f>
        <v>0</v>
      </c>
      <c r="Y91" s="11">
        <f>Q91/1583</f>
        <v>0</v>
      </c>
      <c r="Z91" s="6">
        <f>T91/228</f>
        <v>0</v>
      </c>
      <c r="AA91" s="11">
        <f>(L91+M91)/6</f>
        <v>0</v>
      </c>
      <c r="AB91" s="6">
        <f>(O91+P91)/2</f>
        <v>0</v>
      </c>
      <c r="AC91" s="7">
        <f>(R91+S91)/1</f>
        <v>0</v>
      </c>
      <c r="AF91">
        <v>0</v>
      </c>
      <c r="AG91">
        <v>0</v>
      </c>
      <c r="AH91" s="30">
        <f>AF91+AG91</f>
        <v>0</v>
      </c>
    </row>
    <row r="92" spans="1:34" x14ac:dyDescent="0.25">
      <c r="A92" s="62" t="s">
        <v>232</v>
      </c>
      <c r="B92" s="45" t="s">
        <v>233</v>
      </c>
      <c r="C92" s="46">
        <v>1</v>
      </c>
      <c r="D92" s="46" t="s">
        <v>28</v>
      </c>
      <c r="E92" s="46" t="s">
        <v>82</v>
      </c>
      <c r="F92" s="46" t="s">
        <v>83</v>
      </c>
      <c r="G92" s="46">
        <v>1994</v>
      </c>
      <c r="H92" s="45" t="s">
        <v>233</v>
      </c>
      <c r="I92" s="45" t="s">
        <v>201</v>
      </c>
      <c r="J92" s="47" t="s">
        <v>234</v>
      </c>
      <c r="K92" s="48">
        <v>0</v>
      </c>
      <c r="L92" s="49">
        <v>0</v>
      </c>
      <c r="M92" s="50">
        <v>0</v>
      </c>
      <c r="N92" s="51">
        <v>0</v>
      </c>
      <c r="O92" s="49">
        <v>0</v>
      </c>
      <c r="P92" s="52">
        <v>0</v>
      </c>
      <c r="Q92" s="53">
        <v>0</v>
      </c>
      <c r="R92" s="53">
        <v>0</v>
      </c>
      <c r="S92" s="52">
        <v>0</v>
      </c>
      <c r="T92" s="49">
        <v>0</v>
      </c>
      <c r="U92" s="49">
        <v>0</v>
      </c>
      <c r="V92" s="52">
        <v>0</v>
      </c>
      <c r="W92" s="54"/>
      <c r="X92" s="55">
        <f>N92/3705</f>
        <v>0</v>
      </c>
      <c r="Y92" s="56">
        <f>Q92/1583</f>
        <v>0</v>
      </c>
      <c r="Z92" s="51">
        <f>T92/228</f>
        <v>0</v>
      </c>
      <c r="AA92" s="56">
        <f>(L92+M92)/6</f>
        <v>0</v>
      </c>
      <c r="AB92" s="51">
        <f>(O92+P92)/2</f>
        <v>0</v>
      </c>
      <c r="AC92" s="53">
        <f>(R92+S92)/1</f>
        <v>0</v>
      </c>
      <c r="AD92" s="57"/>
      <c r="AE92" s="52"/>
      <c r="AF92" s="44">
        <v>0</v>
      </c>
      <c r="AG92" s="44">
        <v>0</v>
      </c>
      <c r="AH92" s="58">
        <f>AF92+AG92</f>
        <v>0</v>
      </c>
    </row>
    <row r="93" spans="1:34" x14ac:dyDescent="0.25">
      <c r="A93" s="61" t="s">
        <v>235</v>
      </c>
      <c r="B93" s="16" t="s">
        <v>236</v>
      </c>
      <c r="C93" s="17">
        <v>1</v>
      </c>
      <c r="D93" s="17" t="s">
        <v>28</v>
      </c>
      <c r="E93" s="17" t="s">
        <v>82</v>
      </c>
      <c r="F93" s="17" t="s">
        <v>237</v>
      </c>
      <c r="G93" s="17">
        <v>1972</v>
      </c>
      <c r="H93" s="17" t="s">
        <v>236</v>
      </c>
      <c r="I93" s="17" t="s">
        <v>201</v>
      </c>
      <c r="J93" s="2" t="s">
        <v>238</v>
      </c>
      <c r="K93" s="3">
        <v>0</v>
      </c>
      <c r="L93" s="4">
        <v>0</v>
      </c>
      <c r="M93" s="8">
        <v>0</v>
      </c>
      <c r="N93" s="6">
        <v>0</v>
      </c>
      <c r="O93" s="7">
        <v>0</v>
      </c>
      <c r="P93" s="8">
        <v>0</v>
      </c>
      <c r="Q93" s="7">
        <v>0</v>
      </c>
      <c r="R93" s="7">
        <v>0</v>
      </c>
      <c r="S93" s="8">
        <v>0</v>
      </c>
      <c r="T93" s="4">
        <v>0</v>
      </c>
      <c r="U93" s="4">
        <v>0</v>
      </c>
      <c r="V93" s="8">
        <v>0</v>
      </c>
      <c r="W93" s="38"/>
      <c r="X93" s="29">
        <f>N93/3705</f>
        <v>0</v>
      </c>
      <c r="Y93" s="11">
        <f>Q93/1583</f>
        <v>0</v>
      </c>
      <c r="Z93" s="6">
        <f>T93/228</f>
        <v>0</v>
      </c>
      <c r="AA93" s="11">
        <f>(L93+M93)/6</f>
        <v>0</v>
      </c>
      <c r="AB93" s="6">
        <f>(O93+P93)/2</f>
        <v>0</v>
      </c>
      <c r="AC93" s="7">
        <f>(R93+S93)/1</f>
        <v>0</v>
      </c>
      <c r="AF93">
        <v>0</v>
      </c>
      <c r="AG93">
        <v>0</v>
      </c>
      <c r="AH93" s="30">
        <f>AF93+AG93</f>
        <v>0</v>
      </c>
    </row>
    <row r="94" spans="1:34" x14ac:dyDescent="0.25">
      <c r="A94" s="61" t="s">
        <v>247</v>
      </c>
      <c r="B94" s="16" t="s">
        <v>248</v>
      </c>
      <c r="C94" s="17">
        <v>1</v>
      </c>
      <c r="D94" s="17" t="s">
        <v>28</v>
      </c>
      <c r="E94" s="17" t="s">
        <v>82</v>
      </c>
      <c r="F94" s="17" t="s">
        <v>83</v>
      </c>
      <c r="G94" s="17">
        <v>2016</v>
      </c>
      <c r="H94" s="16" t="s">
        <v>248</v>
      </c>
      <c r="I94" s="17" t="s">
        <v>201</v>
      </c>
      <c r="J94" s="2" t="s">
        <v>249</v>
      </c>
      <c r="K94" s="3">
        <v>0</v>
      </c>
      <c r="L94" s="4">
        <v>0</v>
      </c>
      <c r="M94" s="8">
        <v>0</v>
      </c>
      <c r="N94" s="6">
        <v>0</v>
      </c>
      <c r="O94" s="7">
        <v>0</v>
      </c>
      <c r="P94" s="8">
        <v>0</v>
      </c>
      <c r="Q94" s="7">
        <v>0</v>
      </c>
      <c r="R94" s="7">
        <v>0</v>
      </c>
      <c r="S94" s="8">
        <v>0</v>
      </c>
      <c r="T94" s="4">
        <v>0</v>
      </c>
      <c r="U94" s="4">
        <v>0</v>
      </c>
      <c r="V94" s="8">
        <v>0</v>
      </c>
      <c r="W94" s="38"/>
      <c r="X94" s="29">
        <f>N94/3705</f>
        <v>0</v>
      </c>
      <c r="Y94" s="11">
        <f>Q94/1583</f>
        <v>0</v>
      </c>
      <c r="Z94" s="6">
        <f>T94/228</f>
        <v>0</v>
      </c>
      <c r="AA94" s="11">
        <f>(L94+M94)/6</f>
        <v>0</v>
      </c>
      <c r="AB94" s="6">
        <f>(O94+P94)/2</f>
        <v>0</v>
      </c>
      <c r="AC94" s="7">
        <f>(R94+S94)/1</f>
        <v>0</v>
      </c>
      <c r="AF94">
        <v>0</v>
      </c>
      <c r="AG94">
        <v>0</v>
      </c>
      <c r="AH94" s="30">
        <f>AF94+AG94</f>
        <v>0</v>
      </c>
    </row>
    <row r="95" spans="1:34" x14ac:dyDescent="0.25">
      <c r="A95" s="61" t="s">
        <v>264</v>
      </c>
      <c r="B95" s="16" t="s">
        <v>264</v>
      </c>
      <c r="C95" s="17">
        <v>1</v>
      </c>
      <c r="D95" s="17" t="s">
        <v>28</v>
      </c>
      <c r="E95" s="17" t="s">
        <v>82</v>
      </c>
      <c r="F95" s="17" t="s">
        <v>148</v>
      </c>
      <c r="G95" s="17">
        <v>1990</v>
      </c>
      <c r="H95" s="16" t="s">
        <v>264</v>
      </c>
      <c r="I95" s="16" t="s">
        <v>201</v>
      </c>
      <c r="J95" s="2" t="s">
        <v>265</v>
      </c>
      <c r="K95" s="3">
        <v>51</v>
      </c>
      <c r="L95" s="4">
        <v>0</v>
      </c>
      <c r="M95" s="8">
        <v>0</v>
      </c>
      <c r="N95" s="6">
        <v>0</v>
      </c>
      <c r="O95" s="7">
        <v>0</v>
      </c>
      <c r="P95" s="8">
        <v>0</v>
      </c>
      <c r="Q95" s="6">
        <v>0</v>
      </c>
      <c r="R95" s="7">
        <v>0</v>
      </c>
      <c r="S95" s="8">
        <v>0</v>
      </c>
      <c r="T95" s="4">
        <v>0</v>
      </c>
      <c r="U95" s="4">
        <v>0</v>
      </c>
      <c r="V95" s="8">
        <v>0</v>
      </c>
      <c r="W95" s="38"/>
      <c r="X95" s="29">
        <f>N95/3705</f>
        <v>0</v>
      </c>
      <c r="Y95" s="11">
        <f>Q95/1583</f>
        <v>0</v>
      </c>
      <c r="Z95" s="6">
        <f>T95/228</f>
        <v>0</v>
      </c>
      <c r="AA95" s="11">
        <f>(L95+M95)/6</f>
        <v>0</v>
      </c>
      <c r="AB95" s="6">
        <f>(O95+P95)/2</f>
        <v>0</v>
      </c>
      <c r="AC95" s="7">
        <f>(R95+S95)/1</f>
        <v>0</v>
      </c>
      <c r="AF95">
        <v>0</v>
      </c>
      <c r="AG95">
        <v>0</v>
      </c>
      <c r="AH95" s="30">
        <f>AF95+AG95</f>
        <v>0</v>
      </c>
    </row>
    <row r="96" spans="1:34" x14ac:dyDescent="0.25">
      <c r="A96" s="61" t="s">
        <v>325</v>
      </c>
      <c r="B96" s="16" t="s">
        <v>325</v>
      </c>
      <c r="C96" s="17">
        <v>1</v>
      </c>
      <c r="D96" s="17" t="s">
        <v>28</v>
      </c>
      <c r="E96" s="17" t="s">
        <v>82</v>
      </c>
      <c r="F96" s="17" t="s">
        <v>221</v>
      </c>
      <c r="G96" s="17">
        <v>1994</v>
      </c>
      <c r="H96" s="16" t="s">
        <v>325</v>
      </c>
      <c r="I96" s="16" t="s">
        <v>201</v>
      </c>
      <c r="J96" s="2" t="s">
        <v>326</v>
      </c>
      <c r="K96" s="3">
        <v>0</v>
      </c>
      <c r="L96" s="4">
        <v>0</v>
      </c>
      <c r="M96" s="8">
        <v>0</v>
      </c>
      <c r="N96" s="6">
        <v>0</v>
      </c>
      <c r="O96" s="4">
        <v>0</v>
      </c>
      <c r="P96" s="8">
        <v>0</v>
      </c>
      <c r="Q96" s="7">
        <v>0</v>
      </c>
      <c r="R96" s="7">
        <v>0</v>
      </c>
      <c r="S96" s="8">
        <v>0</v>
      </c>
      <c r="T96" s="4">
        <v>0</v>
      </c>
      <c r="U96" s="4">
        <v>0</v>
      </c>
      <c r="V96" s="8">
        <v>0</v>
      </c>
      <c r="W96" s="38"/>
      <c r="X96" s="29">
        <f>N96/3705</f>
        <v>0</v>
      </c>
      <c r="Y96" s="11">
        <f>Q96/1583</f>
        <v>0</v>
      </c>
      <c r="Z96" s="6">
        <f>T96/228</f>
        <v>0</v>
      </c>
      <c r="AA96" s="11">
        <f>(L96+M96)/6</f>
        <v>0</v>
      </c>
      <c r="AB96" s="6">
        <f>(O96+P96)/2</f>
        <v>0</v>
      </c>
      <c r="AC96" s="7">
        <f>(R96+S96)/1</f>
        <v>0</v>
      </c>
      <c r="AF96">
        <v>0</v>
      </c>
      <c r="AG96">
        <v>0</v>
      </c>
      <c r="AH96" s="30">
        <f>AF96+AG96</f>
        <v>0</v>
      </c>
    </row>
    <row r="97" spans="1:34" x14ac:dyDescent="0.25">
      <c r="A97" s="61" t="s">
        <v>331</v>
      </c>
      <c r="B97" s="16" t="s">
        <v>332</v>
      </c>
      <c r="C97" s="17">
        <v>1</v>
      </c>
      <c r="D97" s="17" t="s">
        <v>28</v>
      </c>
      <c r="E97" s="17" t="s">
        <v>82</v>
      </c>
      <c r="F97" s="17" t="s">
        <v>333</v>
      </c>
      <c r="G97" s="17">
        <v>2000</v>
      </c>
      <c r="H97" s="16" t="s">
        <v>332</v>
      </c>
      <c r="I97" s="17" t="s">
        <v>201</v>
      </c>
      <c r="J97" s="2" t="s">
        <v>334</v>
      </c>
      <c r="K97" s="3">
        <v>0</v>
      </c>
      <c r="L97" s="4">
        <v>0</v>
      </c>
      <c r="M97" s="8">
        <v>0</v>
      </c>
      <c r="N97" s="6">
        <v>0</v>
      </c>
      <c r="O97" s="4">
        <v>0</v>
      </c>
      <c r="P97" s="8">
        <v>0</v>
      </c>
      <c r="Q97" s="7">
        <v>0</v>
      </c>
      <c r="R97" s="7">
        <v>0</v>
      </c>
      <c r="S97" s="8">
        <v>0</v>
      </c>
      <c r="T97" s="4">
        <v>0</v>
      </c>
      <c r="U97" s="4">
        <v>0</v>
      </c>
      <c r="V97" s="8">
        <v>0</v>
      </c>
      <c r="W97" s="38"/>
      <c r="X97" s="29">
        <f>N97/3705</f>
        <v>0</v>
      </c>
      <c r="Y97" s="11">
        <f>Q97/1583</f>
        <v>0</v>
      </c>
      <c r="Z97" s="6">
        <f>T97/228</f>
        <v>0</v>
      </c>
      <c r="AA97" s="11">
        <f>(L97+M97)/6</f>
        <v>0</v>
      </c>
      <c r="AB97" s="6">
        <f>(O97+P97)/2</f>
        <v>0</v>
      </c>
      <c r="AC97" s="7">
        <f>(R97+S97)/1</f>
        <v>0</v>
      </c>
      <c r="AF97">
        <v>0</v>
      </c>
      <c r="AG97">
        <v>0</v>
      </c>
      <c r="AH97" s="30">
        <f>AF97+AG97</f>
        <v>0</v>
      </c>
    </row>
    <row r="98" spans="1:34" x14ac:dyDescent="0.25">
      <c r="A98" s="61" t="s">
        <v>365</v>
      </c>
      <c r="B98" s="16" t="s">
        <v>366</v>
      </c>
      <c r="C98" s="17">
        <v>1</v>
      </c>
      <c r="D98" s="17" t="s">
        <v>28</v>
      </c>
      <c r="E98" s="17" t="s">
        <v>82</v>
      </c>
      <c r="F98" s="17" t="s">
        <v>367</v>
      </c>
      <c r="G98" s="17">
        <v>1998</v>
      </c>
      <c r="H98" s="16" t="s">
        <v>366</v>
      </c>
      <c r="I98" s="16" t="s">
        <v>201</v>
      </c>
      <c r="J98" s="2" t="s">
        <v>368</v>
      </c>
      <c r="K98" s="3">
        <v>15</v>
      </c>
      <c r="L98" s="4">
        <v>0</v>
      </c>
      <c r="M98" s="8">
        <v>0</v>
      </c>
      <c r="N98" s="6">
        <v>0</v>
      </c>
      <c r="O98" s="4">
        <v>0</v>
      </c>
      <c r="P98" s="8">
        <v>0</v>
      </c>
      <c r="Q98" s="6">
        <v>0</v>
      </c>
      <c r="R98" s="7">
        <v>0</v>
      </c>
      <c r="S98" s="8">
        <v>0</v>
      </c>
      <c r="T98" s="4">
        <v>0</v>
      </c>
      <c r="U98" s="4">
        <v>0</v>
      </c>
      <c r="V98" s="8">
        <v>0</v>
      </c>
      <c r="W98" s="38"/>
      <c r="X98" s="29">
        <f>N98/3705</f>
        <v>0</v>
      </c>
      <c r="Y98" s="11">
        <f>Q98/1583</f>
        <v>0</v>
      </c>
      <c r="Z98" s="6">
        <f>T98/228</f>
        <v>0</v>
      </c>
      <c r="AA98" s="11">
        <f>(L98+M98)/6</f>
        <v>0</v>
      </c>
      <c r="AB98" s="6">
        <f>(O98+P98)/2</f>
        <v>0</v>
      </c>
      <c r="AC98" s="7">
        <f>(R98+S98)/1</f>
        <v>0</v>
      </c>
      <c r="AF98">
        <v>0</v>
      </c>
      <c r="AG98">
        <v>0</v>
      </c>
      <c r="AH98" s="30">
        <f>AF98+AG98</f>
        <v>0</v>
      </c>
    </row>
    <row r="99" spans="1:34" x14ac:dyDescent="0.25">
      <c r="A99" s="61" t="s">
        <v>373</v>
      </c>
      <c r="B99" s="16" t="s">
        <v>374</v>
      </c>
      <c r="C99" s="17">
        <v>1</v>
      </c>
      <c r="D99" s="17" t="s">
        <v>28</v>
      </c>
      <c r="E99" s="17" t="s">
        <v>82</v>
      </c>
      <c r="F99" s="17" t="s">
        <v>179</v>
      </c>
      <c r="G99" s="17">
        <v>2009</v>
      </c>
      <c r="H99" s="16" t="s">
        <v>374</v>
      </c>
      <c r="I99" s="17" t="s">
        <v>201</v>
      </c>
      <c r="J99" s="2" t="s">
        <v>375</v>
      </c>
      <c r="K99" s="3">
        <v>524</v>
      </c>
      <c r="L99" s="4">
        <v>0</v>
      </c>
      <c r="M99" s="8">
        <v>0</v>
      </c>
      <c r="N99" s="6">
        <v>0</v>
      </c>
      <c r="O99" s="4">
        <v>0</v>
      </c>
      <c r="P99" s="8">
        <v>0</v>
      </c>
      <c r="Q99" s="6">
        <v>0</v>
      </c>
      <c r="R99" s="7">
        <v>0</v>
      </c>
      <c r="S99" s="8">
        <v>0</v>
      </c>
      <c r="T99" s="4">
        <v>0</v>
      </c>
      <c r="U99" s="4">
        <v>0</v>
      </c>
      <c r="V99" s="8">
        <v>0</v>
      </c>
      <c r="W99" s="38"/>
      <c r="X99" s="29">
        <f>N99/3705</f>
        <v>0</v>
      </c>
      <c r="Y99" s="11">
        <f>Q99/1583</f>
        <v>0</v>
      </c>
      <c r="Z99" s="6">
        <f>T99/228</f>
        <v>0</v>
      </c>
      <c r="AA99" s="11">
        <f>(L99+M99)/6</f>
        <v>0</v>
      </c>
      <c r="AB99" s="6">
        <f>(O99+P99)/2</f>
        <v>0</v>
      </c>
      <c r="AC99" s="7">
        <f>(R99+S99)/1</f>
        <v>0</v>
      </c>
      <c r="AF99">
        <v>0</v>
      </c>
      <c r="AG99">
        <v>0</v>
      </c>
      <c r="AH99" s="30">
        <f>AF99+AG99</f>
        <v>0</v>
      </c>
    </row>
    <row r="100" spans="1:34" x14ac:dyDescent="0.25">
      <c r="A100" s="61" t="s">
        <v>272</v>
      </c>
      <c r="B100" s="16" t="s">
        <v>273</v>
      </c>
      <c r="C100" s="17">
        <v>1</v>
      </c>
      <c r="D100" s="17" t="s">
        <v>28</v>
      </c>
      <c r="E100" s="17" t="s">
        <v>29</v>
      </c>
      <c r="F100" s="17" t="s">
        <v>273</v>
      </c>
      <c r="G100" s="17">
        <v>2002</v>
      </c>
      <c r="H100" s="16" t="s">
        <v>274</v>
      </c>
      <c r="I100" s="17" t="s">
        <v>201</v>
      </c>
      <c r="J100" s="2" t="s">
        <v>275</v>
      </c>
      <c r="K100" s="3">
        <v>1024</v>
      </c>
      <c r="L100" s="4">
        <v>0</v>
      </c>
      <c r="M100" s="8">
        <v>0</v>
      </c>
      <c r="N100" s="6">
        <v>0</v>
      </c>
      <c r="O100" s="7">
        <v>0</v>
      </c>
      <c r="P100" s="8">
        <v>0</v>
      </c>
      <c r="Q100" s="6">
        <v>0</v>
      </c>
      <c r="R100" s="7">
        <v>0</v>
      </c>
      <c r="S100" s="8">
        <v>0</v>
      </c>
      <c r="T100" s="4">
        <v>0</v>
      </c>
      <c r="U100" s="4">
        <v>0</v>
      </c>
      <c r="V100" s="8">
        <v>0</v>
      </c>
      <c r="W100" s="38"/>
      <c r="X100" s="29">
        <f>N100/3705</f>
        <v>0</v>
      </c>
      <c r="Y100" s="11">
        <f>Q100/1583</f>
        <v>0</v>
      </c>
      <c r="Z100" s="6">
        <f>T100/228</f>
        <v>0</v>
      </c>
      <c r="AA100" s="11">
        <f>(L100+M100)/6</f>
        <v>0</v>
      </c>
      <c r="AB100" s="6">
        <f>(O100+P100)/2</f>
        <v>0</v>
      </c>
      <c r="AC100" s="7">
        <f>(R100+S100)/1</f>
        <v>0</v>
      </c>
      <c r="AF100">
        <v>0</v>
      </c>
      <c r="AG100">
        <v>0</v>
      </c>
      <c r="AH100" s="30">
        <f>AF100+AG100</f>
        <v>0</v>
      </c>
    </row>
    <row r="101" spans="1:34" x14ac:dyDescent="0.25">
      <c r="A101" s="61" t="s">
        <v>311</v>
      </c>
      <c r="B101" s="16" t="s">
        <v>312</v>
      </c>
      <c r="C101" s="17">
        <v>1</v>
      </c>
      <c r="D101" s="17" t="s">
        <v>28</v>
      </c>
      <c r="E101" s="17" t="s">
        <v>29</v>
      </c>
      <c r="F101" s="17" t="s">
        <v>95</v>
      </c>
      <c r="G101" s="17">
        <v>2000</v>
      </c>
      <c r="H101" s="16" t="s">
        <v>312</v>
      </c>
      <c r="I101" s="17" t="s">
        <v>201</v>
      </c>
      <c r="J101" s="2" t="s">
        <v>313</v>
      </c>
      <c r="K101" s="3">
        <v>0</v>
      </c>
      <c r="L101" s="4">
        <v>0</v>
      </c>
      <c r="M101" s="8">
        <v>0</v>
      </c>
      <c r="N101" s="6">
        <v>0</v>
      </c>
      <c r="O101" s="4">
        <v>0</v>
      </c>
      <c r="P101" s="8">
        <v>0</v>
      </c>
      <c r="Q101" s="7">
        <v>0</v>
      </c>
      <c r="R101" s="7">
        <v>0</v>
      </c>
      <c r="S101" s="8">
        <v>0</v>
      </c>
      <c r="T101" s="4">
        <v>0</v>
      </c>
      <c r="U101" s="4">
        <v>0</v>
      </c>
      <c r="V101" s="8">
        <v>0</v>
      </c>
      <c r="W101" s="38"/>
      <c r="X101" s="29">
        <f>N101/3705</f>
        <v>0</v>
      </c>
      <c r="Y101" s="11">
        <f>Q101/1583</f>
        <v>0</v>
      </c>
      <c r="Z101" s="6">
        <f>T101/228</f>
        <v>0</v>
      </c>
      <c r="AA101" s="11">
        <f>(L101+M101)/6</f>
        <v>0</v>
      </c>
      <c r="AB101" s="6">
        <f>(O101+P101)/2</f>
        <v>0</v>
      </c>
      <c r="AC101" s="7">
        <f>(R101+S101)/1</f>
        <v>0</v>
      </c>
      <c r="AF101">
        <v>0</v>
      </c>
      <c r="AG101">
        <v>0</v>
      </c>
      <c r="AH101" s="30">
        <f>AF101+AG101</f>
        <v>0</v>
      </c>
    </row>
    <row r="102" spans="1:34" x14ac:dyDescent="0.25">
      <c r="A102" s="61" t="s">
        <v>327</v>
      </c>
      <c r="B102" s="16" t="s">
        <v>328</v>
      </c>
      <c r="C102" s="17">
        <v>1</v>
      </c>
      <c r="D102" s="17" t="s">
        <v>28</v>
      </c>
      <c r="E102" s="17" t="s">
        <v>29</v>
      </c>
      <c r="F102" s="17" t="s">
        <v>329</v>
      </c>
      <c r="G102" s="17">
        <v>1991</v>
      </c>
      <c r="H102" s="16" t="s">
        <v>328</v>
      </c>
      <c r="I102" s="16" t="s">
        <v>201</v>
      </c>
      <c r="J102" s="2" t="s">
        <v>330</v>
      </c>
      <c r="K102" s="3">
        <v>0</v>
      </c>
      <c r="L102" s="4">
        <v>0</v>
      </c>
      <c r="M102" s="8">
        <v>0</v>
      </c>
      <c r="N102" s="6">
        <v>0</v>
      </c>
      <c r="O102" s="4">
        <v>0</v>
      </c>
      <c r="P102" s="8">
        <v>0</v>
      </c>
      <c r="Q102" s="7">
        <v>0</v>
      </c>
      <c r="R102" s="7">
        <v>0</v>
      </c>
      <c r="S102" s="8">
        <v>0</v>
      </c>
      <c r="T102" s="4">
        <v>0</v>
      </c>
      <c r="U102" s="4">
        <v>0</v>
      </c>
      <c r="V102" s="8">
        <v>0</v>
      </c>
      <c r="W102" s="38"/>
      <c r="X102" s="29">
        <f>N102/3705</f>
        <v>0</v>
      </c>
      <c r="Y102" s="11">
        <f>Q102/1583</f>
        <v>0</v>
      </c>
      <c r="Z102" s="6">
        <f>T102/228</f>
        <v>0</v>
      </c>
      <c r="AA102" s="11">
        <f>(L102+M102)/6</f>
        <v>0</v>
      </c>
      <c r="AB102" s="6">
        <f>(O102+P102)/2</f>
        <v>0</v>
      </c>
      <c r="AC102" s="7">
        <f>(R102+S102)/1</f>
        <v>0</v>
      </c>
      <c r="AF102">
        <v>0</v>
      </c>
      <c r="AG102">
        <v>0</v>
      </c>
      <c r="AH102" s="30">
        <f>AF102+AG102</f>
        <v>0</v>
      </c>
    </row>
    <row r="103" spans="1:34" x14ac:dyDescent="0.25">
      <c r="A103" s="61" t="s">
        <v>343</v>
      </c>
      <c r="B103" s="17" t="s">
        <v>344</v>
      </c>
      <c r="C103" s="17">
        <v>1</v>
      </c>
      <c r="D103" s="17" t="s">
        <v>28</v>
      </c>
      <c r="E103" s="17" t="s">
        <v>29</v>
      </c>
      <c r="F103" s="17" t="s">
        <v>345</v>
      </c>
      <c r="G103" s="17">
        <v>2009</v>
      </c>
      <c r="H103" s="17" t="s">
        <v>344</v>
      </c>
      <c r="I103" s="17" t="s">
        <v>201</v>
      </c>
      <c r="J103" s="2" t="s">
        <v>346</v>
      </c>
      <c r="K103" s="9">
        <v>280</v>
      </c>
      <c r="L103" s="4">
        <v>0</v>
      </c>
      <c r="M103" s="8">
        <v>0</v>
      </c>
      <c r="N103" s="6">
        <v>0</v>
      </c>
      <c r="O103" s="4">
        <v>0</v>
      </c>
      <c r="P103" s="8">
        <v>0</v>
      </c>
      <c r="Q103" s="6">
        <v>0</v>
      </c>
      <c r="R103" s="7">
        <v>0</v>
      </c>
      <c r="S103" s="8">
        <v>0</v>
      </c>
      <c r="T103" s="4">
        <v>0</v>
      </c>
      <c r="U103" s="4">
        <v>0</v>
      </c>
      <c r="V103" s="8">
        <v>0</v>
      </c>
      <c r="W103" s="38"/>
      <c r="X103" s="29">
        <f>N103/3705</f>
        <v>0</v>
      </c>
      <c r="Y103" s="11">
        <f>Q103/1583</f>
        <v>0</v>
      </c>
      <c r="Z103" s="6">
        <f>T103/228</f>
        <v>0</v>
      </c>
      <c r="AA103" s="11">
        <f>(L103+M103)/6</f>
        <v>0</v>
      </c>
      <c r="AB103" s="6">
        <f>(O103+P103)/2</f>
        <v>0</v>
      </c>
      <c r="AC103" s="7">
        <f>(R103+S103)/1</f>
        <v>0</v>
      </c>
      <c r="AF103">
        <v>0</v>
      </c>
      <c r="AG103">
        <v>0</v>
      </c>
      <c r="AH103" s="30">
        <f>AF103+AG103</f>
        <v>0</v>
      </c>
    </row>
    <row r="104" spans="1:34" x14ac:dyDescent="0.25">
      <c r="A104" s="61" t="s">
        <v>369</v>
      </c>
      <c r="B104" s="17" t="s">
        <v>370</v>
      </c>
      <c r="C104" s="17">
        <v>1</v>
      </c>
      <c r="D104" s="17" t="s">
        <v>28</v>
      </c>
      <c r="E104" s="17" t="s">
        <v>29</v>
      </c>
      <c r="F104" s="17" t="s">
        <v>371</v>
      </c>
      <c r="G104" s="17">
        <v>2013</v>
      </c>
      <c r="H104" s="17" t="s">
        <v>370</v>
      </c>
      <c r="I104" s="17" t="s">
        <v>201</v>
      </c>
      <c r="J104" s="2" t="s">
        <v>372</v>
      </c>
      <c r="K104" s="9">
        <v>40</v>
      </c>
      <c r="L104" s="4">
        <v>0</v>
      </c>
      <c r="M104" s="8">
        <v>0</v>
      </c>
      <c r="N104" s="6">
        <v>0</v>
      </c>
      <c r="O104" s="4">
        <v>0</v>
      </c>
      <c r="P104" s="8">
        <v>0</v>
      </c>
      <c r="Q104" s="6">
        <v>0</v>
      </c>
      <c r="R104" s="7">
        <v>0</v>
      </c>
      <c r="S104" s="8">
        <v>0</v>
      </c>
      <c r="T104" s="4">
        <v>0</v>
      </c>
      <c r="U104" s="4">
        <v>0</v>
      </c>
      <c r="V104" s="8">
        <v>0</v>
      </c>
      <c r="W104" s="38"/>
      <c r="X104" s="29">
        <f>N104/3705</f>
        <v>0</v>
      </c>
      <c r="Y104" s="11">
        <f>Q104/1583</f>
        <v>0</v>
      </c>
      <c r="Z104" s="6">
        <f>T104/228</f>
        <v>0</v>
      </c>
      <c r="AA104" s="11">
        <f>(L104+M104)/6</f>
        <v>0</v>
      </c>
      <c r="AB104" s="6">
        <f>(O104+P104)/2</f>
        <v>0</v>
      </c>
      <c r="AC104" s="7">
        <f>(R104+S104)/1</f>
        <v>0</v>
      </c>
      <c r="AF104">
        <v>0</v>
      </c>
      <c r="AG104">
        <v>0</v>
      </c>
      <c r="AH104" s="30">
        <f>AF104+AG104</f>
        <v>0</v>
      </c>
    </row>
  </sheetData>
  <autoFilter ref="A2:AH104">
    <sortState ref="A3:AH104">
      <sortCondition descending="1" ref="N2:N104"/>
    </sortState>
  </autoFilter>
  <sortState ref="A3:AI104">
    <sortCondition descending="1" ref="AH3:AH104"/>
  </sortState>
  <mergeCells count="7">
    <mergeCell ref="AF1:AH1"/>
    <mergeCell ref="K1:M1"/>
    <mergeCell ref="N1:P1"/>
    <mergeCell ref="Q1:S1"/>
    <mergeCell ref="T1:V1"/>
    <mergeCell ref="AD1:AE1"/>
    <mergeCell ref="X1:A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workbookViewId="0">
      <selection activeCell="N15" sqref="N15"/>
    </sheetView>
  </sheetViews>
  <sheetFormatPr defaultRowHeight="15" x14ac:dyDescent="0.25"/>
  <cols>
    <col min="1" max="1" width="26.42578125" bestFit="1" customWidth="1"/>
    <col min="8" max="8" width="11.85546875" bestFit="1" customWidth="1"/>
  </cols>
  <sheetData>
    <row r="2" spans="1:10" x14ac:dyDescent="0.25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</row>
    <row r="3" spans="1:10" x14ac:dyDescent="0.25">
      <c r="A3" t="s">
        <v>416</v>
      </c>
      <c r="B3" s="34">
        <v>0.81</v>
      </c>
      <c r="C3" s="34">
        <v>0.74</v>
      </c>
      <c r="D3" s="34">
        <v>0.73</v>
      </c>
      <c r="E3" s="34">
        <v>0.7</v>
      </c>
      <c r="F3" s="34">
        <v>0.67</v>
      </c>
      <c r="G3" s="34">
        <v>0.69</v>
      </c>
      <c r="H3" s="34">
        <v>0.66</v>
      </c>
      <c r="I3" s="34">
        <v>0.61</v>
      </c>
      <c r="J3" s="34">
        <v>0.55000000000000004</v>
      </c>
    </row>
    <row r="4" spans="1:10" x14ac:dyDescent="0.25">
      <c r="A4" t="s">
        <v>415</v>
      </c>
      <c r="B4" s="30">
        <v>118</v>
      </c>
      <c r="C4" s="30">
        <v>117</v>
      </c>
      <c r="D4" s="30">
        <v>118</v>
      </c>
      <c r="E4" s="30">
        <v>124</v>
      </c>
      <c r="F4" s="30">
        <v>122</v>
      </c>
      <c r="G4" s="30">
        <v>119</v>
      </c>
      <c r="H4" s="30">
        <v>112</v>
      </c>
      <c r="I4" s="30">
        <v>111</v>
      </c>
      <c r="J4" s="30">
        <v>111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Skládky</vt:lpstr>
      <vt:lpstr>Skládkovanie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Gális Martin</dc:creator>
  <cp:lastModifiedBy>Gális Martin</cp:lastModifiedBy>
  <dcterms:created xsi:type="dcterms:W3CDTF">2020-02-03T10:06:12Z</dcterms:created>
  <dcterms:modified xsi:type="dcterms:W3CDTF">2020-02-17T15:18:37Z</dcterms:modified>
</cp:coreProperties>
</file>